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SE\02 LUCRARI\2025\12. COMVEX - PM Services Extensie Terminal Cereale\08. Proceduri achizitie fonduri\6. Contractor IE+Automatizare\Anexa P1 - Centralizator de Preturi\"/>
    </mc:Choice>
  </mc:AlternateContent>
  <xr:revisionPtr revIDLastSave="0" documentId="13_ncr:1_{5C0A58B1-D868-4F09-A728-018A24EFDFC5}" xr6:coauthVersionLast="47" xr6:coauthVersionMax="47" xr10:uidLastSave="{00000000-0000-0000-0000-000000000000}"/>
  <bookViews>
    <workbookView xWindow="28680" yWindow="-1860" windowWidth="29040" windowHeight="15720" xr2:uid="{00000000-000D-0000-FFFF-FFFF00000000}"/>
  </bookViews>
  <sheets>
    <sheet name="Centralizator" sheetId="4" r:id="rId1"/>
    <sheet name="Instalatii electrice" sheetId="2" r:id="rId2"/>
    <sheet name="Automatizare (hardware)" sheetId="3" r:id="rId3"/>
  </sheets>
  <definedNames>
    <definedName name="_xlnm.Print_Area" localSheetId="2">'Automatizare (hardware)'!$A$2:$J$15</definedName>
    <definedName name="_xlnm.Print_Area" localSheetId="1">'Instalatii electrice'!$A$2:$J$184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4" l="1"/>
  <c r="D6" i="4"/>
  <c r="D5" i="4"/>
  <c r="J10" i="3"/>
  <c r="J5" i="3"/>
  <c r="I7" i="3"/>
  <c r="J7" i="3" s="1"/>
  <c r="J6" i="3"/>
  <c r="I6" i="3"/>
  <c r="J172" i="2"/>
  <c r="J173" i="2"/>
  <c r="J174" i="2"/>
  <c r="J175" i="2"/>
  <c r="J176" i="2"/>
  <c r="I172" i="2"/>
  <c r="I173" i="2"/>
  <c r="I174" i="2"/>
  <c r="I175" i="2"/>
  <c r="I176" i="2"/>
  <c r="I171" i="2"/>
  <c r="J171" i="2" s="1"/>
  <c r="J159" i="2"/>
  <c r="J160" i="2"/>
  <c r="J161" i="2"/>
  <c r="J162" i="2"/>
  <c r="J163" i="2"/>
  <c r="J164" i="2"/>
  <c r="J165" i="2"/>
  <c r="J166" i="2"/>
  <c r="J167" i="2"/>
  <c r="J168" i="2"/>
  <c r="I159" i="2"/>
  <c r="I160" i="2"/>
  <c r="I161" i="2"/>
  <c r="I162" i="2"/>
  <c r="I163" i="2"/>
  <c r="I164" i="2"/>
  <c r="I165" i="2"/>
  <c r="I166" i="2"/>
  <c r="I167" i="2"/>
  <c r="I168" i="2"/>
  <c r="I158" i="2"/>
  <c r="J158" i="2" s="1"/>
  <c r="J152" i="2"/>
  <c r="J153" i="2"/>
  <c r="J154" i="2"/>
  <c r="J155" i="2"/>
  <c r="J156" i="2"/>
  <c r="I152" i="2"/>
  <c r="I153" i="2"/>
  <c r="I154" i="2"/>
  <c r="I155" i="2"/>
  <c r="I156" i="2"/>
  <c r="I151" i="2"/>
  <c r="J151" i="2" s="1"/>
  <c r="J128" i="2"/>
  <c r="J126" i="2" s="1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27" i="2"/>
  <c r="J127" i="2" s="1"/>
  <c r="J121" i="2"/>
  <c r="J123" i="2"/>
  <c r="J124" i="2"/>
  <c r="J125" i="2"/>
  <c r="I123" i="2"/>
  <c r="I124" i="2"/>
  <c r="I125" i="2"/>
  <c r="I122" i="2"/>
  <c r="J122" i="2" s="1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90" i="2"/>
  <c r="J90" i="2" s="1"/>
  <c r="J76" i="2"/>
  <c r="J78" i="2"/>
  <c r="J79" i="2"/>
  <c r="J80" i="2"/>
  <c r="J81" i="2"/>
  <c r="J82" i="2"/>
  <c r="J83" i="2"/>
  <c r="J84" i="2"/>
  <c r="J85" i="2"/>
  <c r="J86" i="2"/>
  <c r="J87" i="2"/>
  <c r="J88" i="2"/>
  <c r="I79" i="2"/>
  <c r="I80" i="2"/>
  <c r="I81" i="2"/>
  <c r="I82" i="2"/>
  <c r="I83" i="2"/>
  <c r="I84" i="2"/>
  <c r="I85" i="2"/>
  <c r="I86" i="2"/>
  <c r="I87" i="2"/>
  <c r="I88" i="2"/>
  <c r="I78" i="2"/>
  <c r="J77" i="2"/>
  <c r="I77" i="2"/>
  <c r="J73" i="2"/>
  <c r="J74" i="2"/>
  <c r="J75" i="2"/>
  <c r="J72" i="2"/>
  <c r="J66" i="2"/>
  <c r="J67" i="2"/>
  <c r="J68" i="2"/>
  <c r="J69" i="2"/>
  <c r="J70" i="2"/>
  <c r="I66" i="2"/>
  <c r="I67" i="2"/>
  <c r="I68" i="2"/>
  <c r="I69" i="2"/>
  <c r="I70" i="2"/>
  <c r="I71" i="2"/>
  <c r="I72" i="2"/>
  <c r="I73" i="2"/>
  <c r="I74" i="2"/>
  <c r="I75" i="2"/>
  <c r="I65" i="2"/>
  <c r="J65" i="2" s="1"/>
  <c r="J53" i="2"/>
  <c r="J62" i="2"/>
  <c r="J63" i="2"/>
  <c r="I62" i="2"/>
  <c r="I63" i="2"/>
  <c r="I61" i="2"/>
  <c r="J61" i="2" s="1"/>
  <c r="I60" i="2"/>
  <c r="J60" i="2" s="1"/>
  <c r="I59" i="2"/>
  <c r="J59" i="2" s="1"/>
  <c r="I58" i="2"/>
  <c r="J58" i="2" s="1"/>
  <c r="I57" i="2"/>
  <c r="J57" i="2" s="1"/>
  <c r="J56" i="2"/>
  <c r="I56" i="2"/>
  <c r="I55" i="2"/>
  <c r="J55" i="2" s="1"/>
  <c r="I54" i="2"/>
  <c r="J54" i="2" s="1"/>
  <c r="J46" i="2"/>
  <c r="J47" i="2"/>
  <c r="J48" i="2"/>
  <c r="J44" i="2" s="1"/>
  <c r="J49" i="2"/>
  <c r="J50" i="2"/>
  <c r="J51" i="2"/>
  <c r="J52" i="2"/>
  <c r="I46" i="2"/>
  <c r="I47" i="2"/>
  <c r="I48" i="2"/>
  <c r="I49" i="2"/>
  <c r="I50" i="2"/>
  <c r="I51" i="2"/>
  <c r="I52" i="2"/>
  <c r="I45" i="2"/>
  <c r="J45" i="2" s="1"/>
  <c r="J40" i="2"/>
  <c r="J41" i="2"/>
  <c r="J42" i="2"/>
  <c r="J43" i="2"/>
  <c r="I40" i="2"/>
  <c r="I41" i="2"/>
  <c r="I42" i="2"/>
  <c r="I43" i="2"/>
  <c r="I39" i="2"/>
  <c r="J39" i="2" s="1"/>
  <c r="J30" i="2"/>
  <c r="J37" i="2"/>
  <c r="J36" i="2"/>
  <c r="J35" i="2"/>
  <c r="J34" i="2"/>
  <c r="J33" i="2"/>
  <c r="J32" i="2"/>
  <c r="J31" i="2"/>
  <c r="I32" i="2"/>
  <c r="I33" i="2"/>
  <c r="I34" i="2"/>
  <c r="I35" i="2"/>
  <c r="I36" i="2"/>
  <c r="I37" i="2"/>
  <c r="I31" i="2"/>
  <c r="J24" i="2"/>
  <c r="J26" i="2"/>
  <c r="J27" i="2"/>
  <c r="J28" i="2"/>
  <c r="J29" i="2"/>
  <c r="I26" i="2"/>
  <c r="I27" i="2"/>
  <c r="I28" i="2"/>
  <c r="I29" i="2"/>
  <c r="J25" i="2"/>
  <c r="I25" i="2"/>
  <c r="J5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J6" i="2"/>
  <c r="I6" i="2"/>
  <c r="E140" i="2"/>
  <c r="E34" i="2"/>
  <c r="J157" i="2" l="1"/>
  <c r="J178" i="2" s="1"/>
  <c r="J170" i="2"/>
  <c r="J150" i="2"/>
  <c r="J89" i="2"/>
  <c r="J64" i="2"/>
  <c r="J38" i="2"/>
</calcChain>
</file>

<file path=xl/sharedStrings.xml><?xml version="1.0" encoding="utf-8"?>
<sst xmlns="http://schemas.openxmlformats.org/spreadsheetml/2006/main" count="454" uniqueCount="202">
  <si>
    <t>LISTA CANTITATI DE LUCRARI INSTALATII ELECTRICE</t>
  </si>
  <si>
    <t>Nr.
Crt.</t>
  </si>
  <si>
    <t>Descriere</t>
  </si>
  <si>
    <t>Cant.</t>
  </si>
  <si>
    <t>UM</t>
  </si>
  <si>
    <t>Procurare</t>
  </si>
  <si>
    <t>Montare</t>
  </si>
  <si>
    <t>A</t>
  </si>
  <si>
    <t>Paturi de cabluri</t>
  </si>
  <si>
    <t>Pat cablu VKLG 110/600mm latime</t>
  </si>
  <si>
    <t>ml</t>
  </si>
  <si>
    <t>Pat cablu VKLG 110/300mm latime</t>
  </si>
  <si>
    <t>Pat cablu VKLG 110/200mm latime</t>
  </si>
  <si>
    <t>Pat cablu tip sarma 110/300</t>
  </si>
  <si>
    <t>Pat cablu tip sarma 110/200</t>
  </si>
  <si>
    <t>Pat cablu tip sarma 50/50</t>
  </si>
  <si>
    <t>Console cu flansa 600</t>
  </si>
  <si>
    <t>buc</t>
  </si>
  <si>
    <t>Console cu flansa 300</t>
  </si>
  <si>
    <t>Console cu flansa 200</t>
  </si>
  <si>
    <t>Console cu flansa 100</t>
  </si>
  <si>
    <t>Profil US7</t>
  </si>
  <si>
    <t>Profil US3</t>
  </si>
  <si>
    <t>Talpa montaj pentru US7</t>
  </si>
  <si>
    <t>Accesorii de prindere si montaj</t>
  </si>
  <si>
    <t>kg</t>
  </si>
  <si>
    <t>B</t>
  </si>
  <si>
    <t>Instalatie de paratraznet</t>
  </si>
  <si>
    <t>C</t>
  </si>
  <si>
    <t>Instalatii de legare la pamant</t>
  </si>
  <si>
    <t>Platbanda 40x4 montaj ingropat in pamant</t>
  </si>
  <si>
    <t>Platbanda 40x4 montaj in fundatii</t>
  </si>
  <si>
    <t>Platbanda 40x4 montaj aparent pe fundatii, pereti, paturi de cabluri</t>
  </si>
  <si>
    <t>Piese de separatie si masura</t>
  </si>
  <si>
    <t>Accesori montaj SPZ</t>
  </si>
  <si>
    <t>PRAM priza de pamant</t>
  </si>
  <si>
    <t>D</t>
  </si>
  <si>
    <t>Instalatii de impamantare echipamente</t>
  </si>
  <si>
    <t>Sectiune 95mmp</t>
  </si>
  <si>
    <t>Sectiune 25mmp</t>
  </si>
  <si>
    <t>Sectiune 16mmp</t>
  </si>
  <si>
    <t>E</t>
  </si>
  <si>
    <t>Cabluri electrice de forta</t>
  </si>
  <si>
    <t>3x50+25</t>
  </si>
  <si>
    <t>3x35+25</t>
  </si>
  <si>
    <t>3x25+16</t>
  </si>
  <si>
    <t>4x16</t>
  </si>
  <si>
    <t>NYCY-J</t>
  </si>
  <si>
    <t>4x2.5</t>
  </si>
  <si>
    <t>3x2.5</t>
  </si>
  <si>
    <t>F</t>
  </si>
  <si>
    <t>Capete terminale cabluri ( inclusiv papuci Cu)</t>
  </si>
  <si>
    <t>Etichete cabluri</t>
  </si>
  <si>
    <t xml:space="preserve">PRAM cabluri </t>
  </si>
  <si>
    <t>G</t>
  </si>
  <si>
    <t>Cabluri electrice de comanda si instrumentatie</t>
  </si>
  <si>
    <t>YSLCY-OZ</t>
  </si>
  <si>
    <t>18x0.75</t>
  </si>
  <si>
    <t>14x0.75</t>
  </si>
  <si>
    <t>7x0.75</t>
  </si>
  <si>
    <t>3x0.75</t>
  </si>
  <si>
    <t>1x2x0.64</t>
  </si>
  <si>
    <t>UTP</t>
  </si>
  <si>
    <t>8x0.25</t>
  </si>
  <si>
    <t>Cablu de compensare tip "T" (Cu-CuNi)</t>
  </si>
  <si>
    <t>4x2x0.22</t>
  </si>
  <si>
    <t>Cablu Profinet Siemens 6XV1840-2AH10</t>
  </si>
  <si>
    <t>2x2x0.64</t>
  </si>
  <si>
    <t>Conectori M12 E11657 IFM</t>
  </si>
  <si>
    <t>H</t>
  </si>
  <si>
    <t>Capete terminale cabluri ( inclusiv etichete si pini)</t>
  </si>
  <si>
    <t xml:space="preserve">Profibus DP </t>
  </si>
  <si>
    <t>I</t>
  </si>
  <si>
    <t>Montaj tablouri locale, cutii comanda locala, cutii de conexiuni</t>
  </si>
  <si>
    <t>CCL 18.5Kw</t>
  </si>
  <si>
    <t>Confm. Spec.</t>
  </si>
  <si>
    <t>CCL 160Kw</t>
  </si>
  <si>
    <t>CCL Ment.</t>
  </si>
  <si>
    <t>CCL VA</t>
  </si>
  <si>
    <t>CCL SG</t>
  </si>
  <si>
    <t>CCL SG ATEX zona 22</t>
  </si>
  <si>
    <t>JB CC</t>
  </si>
  <si>
    <t>JB S BC ATEX zona 22</t>
  </si>
  <si>
    <t>JB SG</t>
  </si>
  <si>
    <t>JB VA</t>
  </si>
  <si>
    <t>JB UP</t>
  </si>
  <si>
    <t>JB DW</t>
  </si>
  <si>
    <t>JB SG ATEX zona 22</t>
  </si>
  <si>
    <t>JB "T" ATEX zona 22</t>
  </si>
  <si>
    <t>Beneficiar</t>
  </si>
  <si>
    <t>Cutie conexiuni comunicatie temperaturi silozuri</t>
  </si>
  <si>
    <t>Periferice monitorizare temperaturi silozuri (calcultor, tastatura etc)</t>
  </si>
  <si>
    <t>set</t>
  </si>
  <si>
    <t>Sarcina Beneficiar</t>
  </si>
  <si>
    <t>J</t>
  </si>
  <si>
    <t>Demontari cabluri</t>
  </si>
  <si>
    <t>Demontari paturi de cabluri</t>
  </si>
  <si>
    <t>Demontari JB</t>
  </si>
  <si>
    <t>Demontari CCL</t>
  </si>
  <si>
    <t>K</t>
  </si>
  <si>
    <t>Instalatii de iluminat</t>
  </si>
  <si>
    <t>Corp de iluminat de evacuare, de siguranta cu led, 230Vca, cu acumulator 1.5h, 100lm</t>
  </si>
  <si>
    <t>Proiector cu led de exterior IP65,50W</t>
  </si>
  <si>
    <t>Doze conexiuni IP65, cu 3 presetupe PG16, 10 cleme</t>
  </si>
  <si>
    <t>Cutie comanda iluminat cu comutator cu revenire, IP65</t>
  </si>
  <si>
    <t>5x2.5</t>
  </si>
  <si>
    <t>Console cu talpa, L=100mm</t>
  </si>
  <si>
    <t>Carje din teava Ol-Zn 2", L=3ml</t>
  </si>
  <si>
    <t>Capete terminale</t>
  </si>
  <si>
    <t>L</t>
  </si>
  <si>
    <t>Corp iluminat de balizaj</t>
  </si>
  <si>
    <t>NYCY-J 3x2.5</t>
  </si>
  <si>
    <t>Pat sarma 55/50 (si accesorii de montaj)</t>
  </si>
  <si>
    <t>Console 100</t>
  </si>
  <si>
    <t>Verificare instalatie balizaj</t>
  </si>
  <si>
    <t>ans</t>
  </si>
  <si>
    <t>M</t>
  </si>
  <si>
    <t xml:space="preserve">Cap terminal pentru interior pentru cabluri monopolare  20 kV </t>
  </si>
  <si>
    <t xml:space="preserve">Transformator de putere uscat 20/6/0,4 kV - 2.000 kVA  </t>
  </si>
  <si>
    <t>N</t>
  </si>
  <si>
    <t>TSI</t>
  </si>
  <si>
    <t>3x95+50</t>
  </si>
  <si>
    <t>CCL 37Kw</t>
  </si>
  <si>
    <t>JB DW ATEX zona 22</t>
  </si>
  <si>
    <t>Cutie conexiuni temperaturi silozuri</t>
  </si>
  <si>
    <t>Proiect AGI Temp SILO</t>
  </si>
  <si>
    <t>3x1.5</t>
  </si>
  <si>
    <t>Pat cablu VKLG 110/400mm latime</t>
  </si>
  <si>
    <t>Pat cablu tip sarma 110/600</t>
  </si>
  <si>
    <t>Pat cablu tip sarma 110/400</t>
  </si>
  <si>
    <t>Console cu flansa 400</t>
  </si>
  <si>
    <t>Captator paratrasnet tip Prevectron 3TS.25 (demontare si montare)</t>
  </si>
  <si>
    <t>Tija paratrasnet, inaltime H=6m pentru fixare captator (demontare si montare)</t>
  </si>
  <si>
    <t>Consola/suport fixare tija paratrasnet (demontare si montare)</t>
  </si>
  <si>
    <t>Procurare si montare Clema fixare conductor rotund 70mmp</t>
  </si>
  <si>
    <t>Procurare si montare Conductor rotund, otel zincat, sectiune 70mmp</t>
  </si>
  <si>
    <t>Electrozi verticali L=2,5ml</t>
  </si>
  <si>
    <t>24x0.75</t>
  </si>
  <si>
    <t>12x2x0.22</t>
  </si>
  <si>
    <t>Fibra Optica Multi-Mode 6 fibre 62.5/125 OM1</t>
  </si>
  <si>
    <t>62,5/125 OM1</t>
  </si>
  <si>
    <t>Pat cablu sarma 110/200mm latime cu capac, insotit de platbanda de 25x4 (inclusiv accesorii de prindere)</t>
  </si>
  <si>
    <t>Ansamblu de celule, de interior, sistem trifazat de bare 630 A (soisre, masura, 2 x trafo)</t>
  </si>
  <si>
    <t>INSTALATIE JOASA TENSIUNE - PT3</t>
  </si>
  <si>
    <t>TGD PT3</t>
  </si>
  <si>
    <t>Tablou MCC60.1</t>
  </si>
  <si>
    <t>Tablou MCC60.2</t>
  </si>
  <si>
    <t>TLP si Auxiliare</t>
  </si>
  <si>
    <t>Sistem bara capsulata 3200A (6ml)</t>
  </si>
  <si>
    <t>Cabluri TGD - MCC60.1,2 CYY 1x240mmp</t>
  </si>
  <si>
    <t>Capete terminale inclusiv papuci</t>
  </si>
  <si>
    <t>Sectiune 50mmp</t>
  </si>
  <si>
    <t>Cordoane din VPLY V-G, L=3ml si papuci Cu</t>
  </si>
  <si>
    <t>CCL 2,5Kw</t>
  </si>
  <si>
    <t>CCL 55Kw</t>
  </si>
  <si>
    <t>CCL 75Kw</t>
  </si>
  <si>
    <t>CCL 90Kw</t>
  </si>
  <si>
    <t>CCL 110Kw</t>
  </si>
  <si>
    <t>CCL 30Kw ATEX zone 22</t>
  </si>
  <si>
    <t>CCL 37Kw ATEX zone 22</t>
  </si>
  <si>
    <t>JB LH</t>
  </si>
  <si>
    <t>JB CC ATEX zona 22</t>
  </si>
  <si>
    <t>Corpuri de iluminat cu led, 230Vca, IP65,  2100lm</t>
  </si>
  <si>
    <t>Corpuri de iluminat cu led, 230Vca, IP65, cu acumulator 1.5h,  2100lm</t>
  </si>
  <si>
    <t>CYABY-F</t>
  </si>
  <si>
    <t>INSTALATIE DE BALIZAJ BE62 si BE63/64</t>
  </si>
  <si>
    <t>NA2XSY 1x185/25mmp - 20 kV</t>
  </si>
  <si>
    <t>NA2XSY 1x150/25mmp - 20 kV</t>
  </si>
  <si>
    <t>5x1.5</t>
  </si>
  <si>
    <t>Relocare echipamente BC6</t>
  </si>
  <si>
    <t>3x120+70</t>
  </si>
  <si>
    <t>3x1,5</t>
  </si>
  <si>
    <t>Hupa IP65</t>
  </si>
  <si>
    <t>Hupa ATEX Zona 22</t>
  </si>
  <si>
    <t>Tablouri mentenanta usa siloz</t>
  </si>
  <si>
    <t>Corpuri de iluminat cu led, 230Vca, Atex II 3D Ex tc IIIC T85ºC Dc zone 22, 4000lm</t>
  </si>
  <si>
    <t>Corpuri de iluminat cu led, 230Vca , cu acumulator 1.5h, Atex II 3D Ex tc IIIC T85ºC Dc  zone 22, 4000lm</t>
  </si>
  <si>
    <t>Doze Atex II 3D Ex tc IIIC T85ºC Dc zone 22, cu presetupe M20 (5buc) echipate cu 10 cleme</t>
  </si>
  <si>
    <t>Corp de iluminat de evacuare, de siguranta cu led, 230Vca, cu acumulator 1.5h, Atex II 3D Ex tc IIIC T85ºC Dc zone 22 ,100lm</t>
  </si>
  <si>
    <t>Corpuri de iluminat cu led, 230Vca, IP65, cu acumulator 1.5h,  4000lm</t>
  </si>
  <si>
    <t>INSTALATIE MEDIE TENSIUNE - PT3</t>
  </si>
  <si>
    <t>Doze conexiuni IP65, cu 5 presetupe PG16, 10 cleme</t>
  </si>
  <si>
    <t>Prize PT, 230Vca, 16A, IP54</t>
  </si>
  <si>
    <t>Intrerupator PT, 230Vca, 10A, IP54</t>
  </si>
  <si>
    <t>YSLCY-OZ (cu protectie UV)</t>
  </si>
  <si>
    <t>Cablu Profibus DP (cu protectie UV)</t>
  </si>
  <si>
    <t>Cablu de compensare tip "T" (Cu-CuNi) (cu protectie UV)</t>
  </si>
  <si>
    <t>LISTA CANTITATI DE LUCRARI AUTOMATIZARE (HARDWARE)</t>
  </si>
  <si>
    <t>TABLOURI MCC- PT3</t>
  </si>
  <si>
    <t>PRET TOTAL</t>
  </si>
  <si>
    <t>(EUR / UM)</t>
  </si>
  <si>
    <t>(EUR FARA TVA)</t>
  </si>
  <si>
    <t>PRET UNITAR</t>
  </si>
  <si>
    <t>PRET TOTAL INSTALATII ELECTRICE</t>
  </si>
  <si>
    <t>PRET TOTAL AUTOMATIZARE HARWARE</t>
  </si>
  <si>
    <t>incluse in pret echipamente</t>
  </si>
  <si>
    <t>INSTALATII ELECTRICE</t>
  </si>
  <si>
    <t>AUTOMATIZARE (HARDWARE)</t>
  </si>
  <si>
    <t>PRET TOTAL (EUR FARA TVA)</t>
  </si>
  <si>
    <t>TIP LUCRARE</t>
  </si>
  <si>
    <t>NR. CRT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</si>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</sst>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€-2]\ * #,##0.00_);_([$€-2]\ * \(#,##0.00\);_([$€-2]\ * &quot;-&quot;??_);_(@_)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3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2"/>
    <xf numFmtId="0" fontId="2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43" fontId="1" fillId="0" borderId="0" xfId="2" applyNumberFormat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2" applyAlignment="1">
      <alignment horizontal="left" vertical="center"/>
    </xf>
    <xf numFmtId="0" fontId="7" fillId="0" borderId="1" xfId="2" applyFont="1" applyBorder="1" applyAlignment="1">
      <alignment horizontal="center" vertical="center"/>
    </xf>
    <xf numFmtId="43" fontId="8" fillId="0" borderId="4" xfId="3" applyFont="1" applyBorder="1"/>
    <xf numFmtId="43" fontId="7" fillId="0" borderId="8" xfId="3" applyFont="1" applyBorder="1" applyAlignment="1">
      <alignment horizontal="center" vertical="center"/>
    </xf>
    <xf numFmtId="43" fontId="7" fillId="0" borderId="12" xfId="3" applyFont="1" applyBorder="1" applyAlignment="1">
      <alignment horizontal="center" vertical="center" wrapText="1"/>
    </xf>
    <xf numFmtId="43" fontId="7" fillId="0" borderId="13" xfId="3" applyFont="1" applyBorder="1" applyAlignment="1">
      <alignment horizontal="center" vertical="top"/>
    </xf>
    <xf numFmtId="0" fontId="9" fillId="0" borderId="9" xfId="2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6" xfId="2" applyFont="1" applyBorder="1"/>
    <xf numFmtId="0" fontId="8" fillId="0" borderId="6" xfId="4" applyFont="1" applyBorder="1"/>
    <xf numFmtId="0" fontId="8" fillId="0" borderId="6" xfId="4" applyFont="1" applyBorder="1" applyAlignment="1">
      <alignment horizontal="center" vertical="center"/>
    </xf>
    <xf numFmtId="0" fontId="10" fillId="0" borderId="10" xfId="2" applyFont="1" applyBorder="1"/>
    <xf numFmtId="0" fontId="9" fillId="0" borderId="11" xfId="2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0" borderId="12" xfId="2" applyFont="1" applyBorder="1"/>
    <xf numFmtId="0" fontId="8" fillId="0" borderId="12" xfId="4" applyFont="1" applyBorder="1"/>
    <xf numFmtId="0" fontId="8" fillId="0" borderId="12" xfId="4" applyFont="1" applyBorder="1" applyAlignment="1">
      <alignment horizontal="center" vertical="center"/>
    </xf>
    <xf numFmtId="0" fontId="10" fillId="0" borderId="6" xfId="2" applyFont="1" applyBorder="1" applyAlignment="1">
      <alignment horizontal="left" vertical="center"/>
    </xf>
    <xf numFmtId="0" fontId="10" fillId="0" borderId="12" xfId="2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43" fontId="10" fillId="0" borderId="6" xfId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6" xfId="4" applyFont="1" applyBorder="1" applyAlignment="1">
      <alignment horizontal="left" vertical="center"/>
    </xf>
    <xf numFmtId="0" fontId="10" fillId="0" borderId="9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43" fontId="10" fillId="0" borderId="16" xfId="1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16" xfId="2" applyFont="1" applyBorder="1"/>
    <xf numFmtId="0" fontId="8" fillId="0" borderId="6" xfId="2" applyFont="1" applyBorder="1"/>
    <xf numFmtId="0" fontId="10" fillId="0" borderId="6" xfId="2" applyFont="1" applyBorder="1" applyAlignment="1">
      <alignment vertical="center"/>
    </xf>
    <xf numFmtId="0" fontId="8" fillId="0" borderId="16" xfId="4" applyFont="1" applyBorder="1" applyAlignment="1">
      <alignment horizontal="left" vertical="center" wrapText="1"/>
    </xf>
    <xf numFmtId="0" fontId="8" fillId="0" borderId="16" xfId="4" applyFont="1" applyBorder="1"/>
    <xf numFmtId="0" fontId="8" fillId="0" borderId="6" xfId="4" applyFont="1" applyBorder="1" applyAlignment="1">
      <alignment horizontal="left" vertical="center" wrapText="1"/>
    </xf>
    <xf numFmtId="0" fontId="9" fillId="0" borderId="18" xfId="2" applyFont="1" applyBorder="1" applyAlignment="1">
      <alignment horizontal="center" vertical="center"/>
    </xf>
    <xf numFmtId="0" fontId="10" fillId="0" borderId="3" xfId="2" applyFont="1" applyBorder="1"/>
    <xf numFmtId="0" fontId="8" fillId="0" borderId="12" xfId="4" applyFont="1" applyBorder="1" applyAlignment="1">
      <alignment horizontal="left" vertical="center" wrapText="1"/>
    </xf>
    <xf numFmtId="0" fontId="8" fillId="0" borderId="12" xfId="4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43" fontId="8" fillId="0" borderId="6" xfId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43" fontId="8" fillId="0" borderId="12" xfId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43" fontId="10" fillId="0" borderId="12" xfId="1" applyFont="1" applyBorder="1" applyAlignment="1">
      <alignment horizontal="center" vertical="center"/>
    </xf>
    <xf numFmtId="0" fontId="10" fillId="0" borderId="12" xfId="4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8" fillId="0" borderId="16" xfId="4" applyFont="1" applyBorder="1" applyAlignment="1">
      <alignment horizontal="left" vertical="center"/>
    </xf>
    <xf numFmtId="0" fontId="8" fillId="0" borderId="16" xfId="4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9" fillId="0" borderId="24" xfId="2" applyFont="1" applyBorder="1" applyAlignment="1">
      <alignment horizontal="left" vertical="center"/>
    </xf>
    <xf numFmtId="0" fontId="10" fillId="0" borderId="24" xfId="2" applyFont="1" applyBorder="1"/>
    <xf numFmtId="0" fontId="10" fillId="0" borderId="24" xfId="2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/>
    </xf>
    <xf numFmtId="43" fontId="10" fillId="0" borderId="24" xfId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/>
    </xf>
    <xf numFmtId="43" fontId="8" fillId="0" borderId="16" xfId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43" fontId="10" fillId="0" borderId="24" xfId="1" applyFont="1" applyFill="1" applyBorder="1" applyAlignment="1">
      <alignment horizontal="center" vertical="center"/>
    </xf>
    <xf numFmtId="43" fontId="7" fillId="0" borderId="2" xfId="3" applyFont="1" applyBorder="1" applyAlignment="1">
      <alignment horizontal="left" vertical="center" wrapText="1"/>
    </xf>
    <xf numFmtId="43" fontId="7" fillId="0" borderId="7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0" fillId="0" borderId="2" xfId="2" applyFont="1" applyBorder="1"/>
    <xf numFmtId="164" fontId="10" fillId="0" borderId="22" xfId="2" applyNumberFormat="1" applyFont="1" applyBorder="1"/>
    <xf numFmtId="164" fontId="10" fillId="0" borderId="17" xfId="2" applyNumberFormat="1" applyFont="1" applyBorder="1"/>
    <xf numFmtId="0" fontId="10" fillId="0" borderId="24" xfId="2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0" fontId="1" fillId="0" borderId="0" xfId="2" applyAlignment="1">
      <alignment vertical="center"/>
    </xf>
    <xf numFmtId="164" fontId="14" fillId="0" borderId="19" xfId="2" applyNumberFormat="1" applyFont="1" applyBorder="1" applyAlignment="1">
      <alignment vertical="center"/>
    </xf>
    <xf numFmtId="0" fontId="9" fillId="0" borderId="28" xfId="2" applyFont="1" applyBorder="1" applyAlignment="1">
      <alignment horizontal="center" vertical="center"/>
    </xf>
    <xf numFmtId="0" fontId="10" fillId="0" borderId="29" xfId="0" applyFont="1" applyBorder="1" applyAlignment="1">
      <alignment horizontal="left" vertical="center"/>
    </xf>
    <xf numFmtId="0" fontId="10" fillId="0" borderId="29" xfId="0" applyFont="1" applyBorder="1" applyAlignment="1">
      <alignment horizontal="center" vertical="center"/>
    </xf>
    <xf numFmtId="43" fontId="10" fillId="0" borderId="29" xfId="1" applyFont="1" applyBorder="1" applyAlignment="1">
      <alignment horizontal="center" vertical="center"/>
    </xf>
    <xf numFmtId="0" fontId="10" fillId="0" borderId="29" xfId="2" applyFont="1" applyBorder="1"/>
    <xf numFmtId="164" fontId="10" fillId="0" borderId="7" xfId="2" applyNumberFormat="1" applyFont="1" applyBorder="1"/>
    <xf numFmtId="164" fontId="10" fillId="0" borderId="8" xfId="2" applyNumberFormat="1" applyFont="1" applyBorder="1"/>
    <xf numFmtId="164" fontId="10" fillId="0" borderId="26" xfId="2" applyNumberFormat="1" applyFont="1" applyBorder="1"/>
    <xf numFmtId="164" fontId="10" fillId="0" borderId="30" xfId="2" applyNumberFormat="1" applyFont="1" applyBorder="1"/>
    <xf numFmtId="164" fontId="13" fillId="0" borderId="31" xfId="2" applyNumberFormat="1" applyFont="1" applyBorder="1" applyAlignment="1">
      <alignment vertical="center"/>
    </xf>
    <xf numFmtId="164" fontId="11" fillId="0" borderId="19" xfId="2" applyNumberFormat="1" applyFont="1" applyBorder="1" applyAlignment="1">
      <alignment vertical="center"/>
    </xf>
    <xf numFmtId="0" fontId="12" fillId="0" borderId="2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13" fillId="0" borderId="23" xfId="2" applyFont="1" applyBorder="1" applyAlignment="1">
      <alignment horizontal="center" vertical="center"/>
    </xf>
    <xf numFmtId="0" fontId="13" fillId="0" borderId="24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1" fillId="0" borderId="27" xfId="2" applyFont="1" applyBorder="1" applyAlignment="1">
      <alignment horizontal="center" vertical="center"/>
    </xf>
    <xf numFmtId="0" fontId="11" fillId="0" borderId="13" xfId="2" applyFont="1" applyBorder="1" applyAlignment="1">
      <alignment horizontal="center" vertical="center"/>
    </xf>
    <xf numFmtId="0" fontId="7" fillId="0" borderId="2" xfId="2" applyFont="1" applyBorder="1" applyAlignment="1">
      <alignment horizontal="left" vertical="center" wrapText="1"/>
    </xf>
    <xf numFmtId="43" fontId="7" fillId="0" borderId="2" xfId="3" applyFont="1" applyBorder="1" applyAlignment="1">
      <alignment horizontal="left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7" fillId="0" borderId="2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0" fillId="0" borderId="6" xfId="5" applyNumberFormat="1" applyFont="1" applyBorder="1" applyAlignment="1">
      <alignment vertical="center"/>
    </xf>
  </cellXfs>
  <cellStyles count="6">
    <cellStyle name="Comma" xfId="1" builtinId="3"/>
    <cellStyle name="Comma 2" xfId="3" xr:uid="{00000000-0005-0000-0000-000001000000}"/>
    <cellStyle name="Currency" xfId="5" builtinId="4"/>
    <cellStyle name="Normal" xfId="0" builtinId="0"/>
    <cellStyle name="Normal 2" xfId="2" xr:uid="{00000000-0005-0000-0000-000003000000}"/>
    <cellStyle name="Normal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1D315-899F-40FB-B92F-FCCCE9E16E47}">
  <dimension ref="B4:D8"/>
  <sheetViews>
    <sheetView tabSelected="1" workbookViewId="0">
      <selection activeCell="C22" sqref="C22"/>
    </sheetView>
  </sheetViews>
  <sheetFormatPr defaultRowHeight="14.5" x14ac:dyDescent="0.35"/>
  <cols>
    <col min="1" max="1" width="6.26953125" customWidth="1"/>
    <col min="2" max="2" width="6.1796875" style="79" customWidth="1"/>
    <col min="3" max="3" width="32.7265625" customWidth="1"/>
    <col min="4" max="4" width="28.453125" customWidth="1"/>
    <col min="5" max="5" width="19.26953125" customWidth="1"/>
  </cols>
  <sheetData>
    <row r="4" spans="2:4" s="120" customFormat="1" ht="30.5" customHeight="1" x14ac:dyDescent="0.35">
      <c r="B4" s="121" t="s">
        <v>200</v>
      </c>
      <c r="C4" s="122" t="s">
        <v>199</v>
      </c>
      <c r="D4" s="122" t="s">
        <v>198</v>
      </c>
    </row>
    <row r="5" spans="2:4" s="119" customFormat="1" ht="20" customHeight="1" x14ac:dyDescent="0.35">
      <c r="B5" s="125">
        <v>1</v>
      </c>
      <c r="C5" s="126" t="s">
        <v>196</v>
      </c>
      <c r="D5" s="127">
        <f>'Instalatii electrice'!J178</f>
        <v>0</v>
      </c>
    </row>
    <row r="6" spans="2:4" s="119" customFormat="1" ht="21.5" customHeight="1" x14ac:dyDescent="0.35">
      <c r="B6" s="125">
        <v>2</v>
      </c>
      <c r="C6" s="126" t="s">
        <v>197</v>
      </c>
      <c r="D6" s="127">
        <f>'Automatizare (hardware)'!J10</f>
        <v>0</v>
      </c>
    </row>
    <row r="8" spans="2:4" ht="24.5" customHeight="1" x14ac:dyDescent="0.35">
      <c r="C8" s="123" t="s">
        <v>201</v>
      </c>
      <c r="D8" s="124">
        <f>D5+D6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85"/>
  <sheetViews>
    <sheetView zoomScale="70" zoomScaleNormal="70" zoomScaleSheetLayoutView="85" workbookViewId="0">
      <selection activeCell="Q24" sqref="Q24"/>
    </sheetView>
  </sheetViews>
  <sheetFormatPr defaultColWidth="8.90625" defaultRowHeight="13" x14ac:dyDescent="0.25"/>
  <cols>
    <col min="1" max="1" width="8.90625" style="1"/>
    <col min="2" max="2" width="6" style="2" customWidth="1"/>
    <col min="3" max="3" width="87.453125" style="8" customWidth="1"/>
    <col min="4" max="4" width="14.6328125" style="1" customWidth="1"/>
    <col min="5" max="5" width="9.453125" style="1" bestFit="1" customWidth="1"/>
    <col min="6" max="6" width="8.90625" style="3"/>
    <col min="7" max="7" width="17.54296875" style="1" customWidth="1"/>
    <col min="8" max="8" width="18" style="1" customWidth="1"/>
    <col min="9" max="9" width="17" style="1" customWidth="1"/>
    <col min="10" max="10" width="26.08984375" style="1" customWidth="1"/>
    <col min="11" max="12" width="9.453125" style="1" bestFit="1" customWidth="1"/>
    <col min="13" max="16384" width="8.90625" style="1"/>
  </cols>
  <sheetData>
    <row r="1" spans="2:12" ht="13.5" thickBot="1" x14ac:dyDescent="0.3"/>
    <row r="2" spans="2:12" ht="30.5" customHeight="1" thickBot="1" x14ac:dyDescent="0.4">
      <c r="B2" s="9">
        <v>1</v>
      </c>
      <c r="C2" s="109" t="s">
        <v>0</v>
      </c>
      <c r="D2" s="109"/>
      <c r="E2" s="109"/>
      <c r="F2" s="109"/>
      <c r="G2" s="110"/>
      <c r="H2" s="110"/>
      <c r="I2" s="77"/>
      <c r="J2" s="10"/>
    </row>
    <row r="3" spans="2:12" ht="15.5" x14ac:dyDescent="0.25">
      <c r="B3" s="111" t="s">
        <v>1</v>
      </c>
      <c r="C3" s="113" t="s">
        <v>2</v>
      </c>
      <c r="D3" s="115"/>
      <c r="E3" s="117" t="s">
        <v>3</v>
      </c>
      <c r="F3" s="117" t="s">
        <v>4</v>
      </c>
      <c r="G3" s="78" t="s">
        <v>5</v>
      </c>
      <c r="H3" s="78" t="s">
        <v>6</v>
      </c>
      <c r="I3" s="78" t="s">
        <v>192</v>
      </c>
      <c r="J3" s="11" t="s">
        <v>189</v>
      </c>
    </row>
    <row r="4" spans="2:12" ht="16" thickBot="1" x14ac:dyDescent="0.3">
      <c r="B4" s="112"/>
      <c r="C4" s="114"/>
      <c r="D4" s="116"/>
      <c r="E4" s="118"/>
      <c r="F4" s="118"/>
      <c r="G4" s="12" t="s">
        <v>190</v>
      </c>
      <c r="H4" s="12" t="s">
        <v>190</v>
      </c>
      <c r="I4" s="13" t="s">
        <v>191</v>
      </c>
      <c r="J4" s="13" t="s">
        <v>191</v>
      </c>
    </row>
    <row r="5" spans="2:12" s="87" customFormat="1" ht="26" customHeight="1" thickBot="1" x14ac:dyDescent="0.4">
      <c r="B5" s="63" t="s">
        <v>7</v>
      </c>
      <c r="C5" s="64" t="s">
        <v>8</v>
      </c>
      <c r="D5" s="85"/>
      <c r="E5" s="85"/>
      <c r="F5" s="66"/>
      <c r="G5" s="85"/>
      <c r="H5" s="85"/>
      <c r="I5" s="86"/>
      <c r="J5" s="88">
        <f>SUM(J6:J23)</f>
        <v>0</v>
      </c>
    </row>
    <row r="6" spans="2:12" ht="15.5" x14ac:dyDescent="0.35">
      <c r="B6" s="33"/>
      <c r="C6" s="60" t="s">
        <v>9</v>
      </c>
      <c r="D6" s="36"/>
      <c r="E6" s="40">
        <v>15</v>
      </c>
      <c r="F6" s="62" t="s">
        <v>10</v>
      </c>
      <c r="G6" s="36"/>
      <c r="H6" s="36"/>
      <c r="I6" s="83">
        <f>G6+H6</f>
        <v>0</v>
      </c>
      <c r="J6" s="84">
        <f>I6*E6</f>
        <v>0</v>
      </c>
      <c r="K6" s="4"/>
      <c r="L6" s="4"/>
    </row>
    <row r="7" spans="2:12" ht="15.5" x14ac:dyDescent="0.35">
      <c r="B7" s="14"/>
      <c r="C7" s="15" t="s">
        <v>127</v>
      </c>
      <c r="D7" s="16"/>
      <c r="E7" s="17">
        <v>84</v>
      </c>
      <c r="F7" s="18" t="s">
        <v>10</v>
      </c>
      <c r="G7" s="16"/>
      <c r="H7" s="16"/>
      <c r="I7" s="83">
        <f t="shared" ref="I7:I23" si="0">G7+H7</f>
        <v>0</v>
      </c>
      <c r="J7" s="84">
        <f t="shared" ref="J7:J23" si="1">I7*E7</f>
        <v>0</v>
      </c>
      <c r="K7" s="4"/>
      <c r="L7" s="4"/>
    </row>
    <row r="8" spans="2:12" ht="15.5" x14ac:dyDescent="0.35">
      <c r="B8" s="14"/>
      <c r="C8" s="15" t="s">
        <v>11</v>
      </c>
      <c r="D8" s="16"/>
      <c r="E8" s="17">
        <v>102</v>
      </c>
      <c r="F8" s="18" t="s">
        <v>10</v>
      </c>
      <c r="G8" s="16"/>
      <c r="H8" s="16"/>
      <c r="I8" s="83">
        <f t="shared" si="0"/>
        <v>0</v>
      </c>
      <c r="J8" s="84">
        <f t="shared" si="1"/>
        <v>0</v>
      </c>
      <c r="K8" s="4"/>
      <c r="L8" s="4"/>
    </row>
    <row r="9" spans="2:12" ht="15.5" x14ac:dyDescent="0.35">
      <c r="B9" s="14"/>
      <c r="C9" s="15" t="s">
        <v>12</v>
      </c>
      <c r="D9" s="16"/>
      <c r="E9" s="17">
        <v>60</v>
      </c>
      <c r="F9" s="18" t="s">
        <v>10</v>
      </c>
      <c r="G9" s="16"/>
      <c r="H9" s="16"/>
      <c r="I9" s="83">
        <f t="shared" si="0"/>
        <v>0</v>
      </c>
      <c r="J9" s="84">
        <f t="shared" si="1"/>
        <v>0</v>
      </c>
      <c r="K9" s="4"/>
      <c r="L9" s="4"/>
    </row>
    <row r="10" spans="2:12" ht="15.5" x14ac:dyDescent="0.35">
      <c r="B10" s="14"/>
      <c r="C10" s="15" t="s">
        <v>128</v>
      </c>
      <c r="D10" s="16"/>
      <c r="E10" s="17">
        <v>141</v>
      </c>
      <c r="F10" s="18" t="s">
        <v>10</v>
      </c>
      <c r="G10" s="16"/>
      <c r="H10" s="16"/>
      <c r="I10" s="83">
        <f t="shared" si="0"/>
        <v>0</v>
      </c>
      <c r="J10" s="84">
        <f t="shared" si="1"/>
        <v>0</v>
      </c>
      <c r="K10" s="4"/>
      <c r="L10" s="4"/>
    </row>
    <row r="11" spans="2:12" ht="15.5" x14ac:dyDescent="0.35">
      <c r="B11" s="14"/>
      <c r="C11" s="15" t="s">
        <v>129</v>
      </c>
      <c r="D11" s="16"/>
      <c r="E11" s="17">
        <v>165</v>
      </c>
      <c r="F11" s="18" t="s">
        <v>10</v>
      </c>
      <c r="G11" s="16"/>
      <c r="H11" s="16"/>
      <c r="I11" s="83">
        <f t="shared" si="0"/>
        <v>0</v>
      </c>
      <c r="J11" s="84">
        <f t="shared" si="1"/>
        <v>0</v>
      </c>
      <c r="K11" s="4"/>
      <c r="L11" s="4"/>
    </row>
    <row r="12" spans="2:12" ht="15.5" x14ac:dyDescent="0.35">
      <c r="B12" s="14"/>
      <c r="C12" s="15" t="s">
        <v>13</v>
      </c>
      <c r="D12" s="16"/>
      <c r="E12" s="17">
        <v>102</v>
      </c>
      <c r="F12" s="18" t="s">
        <v>10</v>
      </c>
      <c r="G12" s="16"/>
      <c r="H12" s="16"/>
      <c r="I12" s="83">
        <f t="shared" si="0"/>
        <v>0</v>
      </c>
      <c r="J12" s="84">
        <f t="shared" si="1"/>
        <v>0</v>
      </c>
      <c r="K12" s="4"/>
      <c r="L12" s="4"/>
    </row>
    <row r="13" spans="2:12" ht="15.5" x14ac:dyDescent="0.35">
      <c r="B13" s="14"/>
      <c r="C13" s="15" t="s">
        <v>14</v>
      </c>
      <c r="D13" s="16"/>
      <c r="E13" s="17">
        <v>270</v>
      </c>
      <c r="F13" s="18" t="s">
        <v>10</v>
      </c>
      <c r="G13" s="16"/>
      <c r="H13" s="16"/>
      <c r="I13" s="83">
        <f t="shared" si="0"/>
        <v>0</v>
      </c>
      <c r="J13" s="84">
        <f t="shared" si="1"/>
        <v>0</v>
      </c>
      <c r="K13" s="4"/>
      <c r="L13" s="4"/>
    </row>
    <row r="14" spans="2:12" ht="15.5" x14ac:dyDescent="0.35">
      <c r="B14" s="14"/>
      <c r="C14" s="15" t="s">
        <v>15</v>
      </c>
      <c r="D14" s="16"/>
      <c r="E14" s="17">
        <v>630</v>
      </c>
      <c r="F14" s="18" t="s">
        <v>10</v>
      </c>
      <c r="G14" s="16"/>
      <c r="H14" s="16"/>
      <c r="I14" s="83">
        <f t="shared" si="0"/>
        <v>0</v>
      </c>
      <c r="J14" s="84">
        <f t="shared" si="1"/>
        <v>0</v>
      </c>
      <c r="K14" s="4"/>
      <c r="L14" s="4"/>
    </row>
    <row r="15" spans="2:12" ht="15.5" x14ac:dyDescent="0.35">
      <c r="B15" s="14"/>
      <c r="C15" s="15" t="s">
        <v>16</v>
      </c>
      <c r="D15" s="16"/>
      <c r="E15" s="17">
        <v>140</v>
      </c>
      <c r="F15" s="18" t="s">
        <v>17</v>
      </c>
      <c r="G15" s="16"/>
      <c r="H15" s="16"/>
      <c r="I15" s="83">
        <f t="shared" si="0"/>
        <v>0</v>
      </c>
      <c r="J15" s="84">
        <f t="shared" si="1"/>
        <v>0</v>
      </c>
      <c r="K15" s="4"/>
      <c r="L15" s="4"/>
    </row>
    <row r="16" spans="2:12" ht="15.5" x14ac:dyDescent="0.35">
      <c r="B16" s="14"/>
      <c r="C16" s="15" t="s">
        <v>130</v>
      </c>
      <c r="D16" s="16"/>
      <c r="E16" s="17">
        <v>120</v>
      </c>
      <c r="F16" s="18" t="s">
        <v>17</v>
      </c>
      <c r="G16" s="16"/>
      <c r="H16" s="16"/>
      <c r="I16" s="83">
        <f t="shared" si="0"/>
        <v>0</v>
      </c>
      <c r="J16" s="84">
        <f t="shared" si="1"/>
        <v>0</v>
      </c>
      <c r="K16" s="4"/>
      <c r="L16" s="4"/>
    </row>
    <row r="17" spans="2:12" ht="15.5" x14ac:dyDescent="0.35">
      <c r="B17" s="14"/>
      <c r="C17" s="15" t="s">
        <v>18</v>
      </c>
      <c r="D17" s="16"/>
      <c r="E17" s="17">
        <v>40</v>
      </c>
      <c r="F17" s="18" t="s">
        <v>17</v>
      </c>
      <c r="G17" s="16"/>
      <c r="H17" s="16"/>
      <c r="I17" s="83">
        <f t="shared" si="0"/>
        <v>0</v>
      </c>
      <c r="J17" s="84">
        <f t="shared" si="1"/>
        <v>0</v>
      </c>
      <c r="K17" s="4"/>
      <c r="L17" s="4"/>
    </row>
    <row r="18" spans="2:12" ht="15.5" x14ac:dyDescent="0.35">
      <c r="B18" s="14"/>
      <c r="C18" s="15" t="s">
        <v>19</v>
      </c>
      <c r="D18" s="16"/>
      <c r="E18" s="17">
        <v>200</v>
      </c>
      <c r="F18" s="18" t="s">
        <v>17</v>
      </c>
      <c r="G18" s="16"/>
      <c r="H18" s="16"/>
      <c r="I18" s="83">
        <f t="shared" si="0"/>
        <v>0</v>
      </c>
      <c r="J18" s="84">
        <f t="shared" si="1"/>
        <v>0</v>
      </c>
      <c r="K18" s="4"/>
      <c r="L18" s="4"/>
    </row>
    <row r="19" spans="2:12" ht="15.5" x14ac:dyDescent="0.35">
      <c r="B19" s="14"/>
      <c r="C19" s="15" t="s">
        <v>20</v>
      </c>
      <c r="D19" s="16"/>
      <c r="E19" s="17">
        <v>600</v>
      </c>
      <c r="F19" s="18" t="s">
        <v>17</v>
      </c>
      <c r="G19" s="16"/>
      <c r="H19" s="16"/>
      <c r="I19" s="83">
        <f t="shared" si="0"/>
        <v>0</v>
      </c>
      <c r="J19" s="84">
        <f t="shared" si="1"/>
        <v>0</v>
      </c>
      <c r="K19" s="4"/>
      <c r="L19" s="4"/>
    </row>
    <row r="20" spans="2:12" ht="15.5" x14ac:dyDescent="0.35">
      <c r="B20" s="14"/>
      <c r="C20" s="15" t="s">
        <v>21</v>
      </c>
      <c r="D20" s="16"/>
      <c r="E20" s="17">
        <v>210</v>
      </c>
      <c r="F20" s="18" t="s">
        <v>10</v>
      </c>
      <c r="G20" s="16"/>
      <c r="H20" s="16"/>
      <c r="I20" s="83">
        <f t="shared" si="0"/>
        <v>0</v>
      </c>
      <c r="J20" s="84">
        <f t="shared" si="1"/>
        <v>0</v>
      </c>
      <c r="K20" s="4"/>
      <c r="L20" s="4"/>
    </row>
    <row r="21" spans="2:12" ht="15.5" x14ac:dyDescent="0.35">
      <c r="B21" s="14"/>
      <c r="C21" s="15" t="s">
        <v>22</v>
      </c>
      <c r="D21" s="16"/>
      <c r="E21" s="17">
        <v>340</v>
      </c>
      <c r="F21" s="18" t="s">
        <v>10</v>
      </c>
      <c r="G21" s="16"/>
      <c r="H21" s="16"/>
      <c r="I21" s="83">
        <f t="shared" si="0"/>
        <v>0</v>
      </c>
      <c r="J21" s="84">
        <f t="shared" si="1"/>
        <v>0</v>
      </c>
      <c r="K21" s="4"/>
      <c r="L21" s="4"/>
    </row>
    <row r="22" spans="2:12" ht="15.5" x14ac:dyDescent="0.35">
      <c r="B22" s="14"/>
      <c r="C22" s="15" t="s">
        <v>23</v>
      </c>
      <c r="D22" s="16"/>
      <c r="E22" s="17">
        <v>60</v>
      </c>
      <c r="F22" s="18" t="s">
        <v>17</v>
      </c>
      <c r="G22" s="16"/>
      <c r="H22" s="16"/>
      <c r="I22" s="83">
        <f t="shared" si="0"/>
        <v>0</v>
      </c>
      <c r="J22" s="84">
        <f t="shared" si="1"/>
        <v>0</v>
      </c>
      <c r="K22" s="4"/>
      <c r="L22" s="4"/>
    </row>
    <row r="23" spans="2:12" ht="16" thickBot="1" x14ac:dyDescent="0.4">
      <c r="B23" s="20"/>
      <c r="C23" s="21" t="s">
        <v>24</v>
      </c>
      <c r="D23" s="22"/>
      <c r="E23" s="23">
        <v>1000</v>
      </c>
      <c r="F23" s="24" t="s">
        <v>25</v>
      </c>
      <c r="G23" s="22"/>
      <c r="H23" s="22"/>
      <c r="I23" s="83">
        <f t="shared" si="0"/>
        <v>0</v>
      </c>
      <c r="J23" s="84">
        <f t="shared" si="1"/>
        <v>0</v>
      </c>
      <c r="K23" s="4"/>
      <c r="L23" s="4"/>
    </row>
    <row r="24" spans="2:12" ht="28" customHeight="1" thickBot="1" x14ac:dyDescent="0.4">
      <c r="B24" s="63" t="s">
        <v>26</v>
      </c>
      <c r="C24" s="64" t="s">
        <v>27</v>
      </c>
      <c r="D24" s="65"/>
      <c r="E24" s="68"/>
      <c r="F24" s="66"/>
      <c r="G24" s="65"/>
      <c r="H24" s="65"/>
      <c r="I24" s="82"/>
      <c r="J24" s="88">
        <f>SUM(J25:J29)</f>
        <v>0</v>
      </c>
      <c r="K24" s="4"/>
      <c r="L24" s="4"/>
    </row>
    <row r="25" spans="2:12" ht="15.5" x14ac:dyDescent="0.35">
      <c r="B25" s="33"/>
      <c r="C25" s="67" t="s">
        <v>131</v>
      </c>
      <c r="D25" s="36"/>
      <c r="E25" s="40">
        <v>1</v>
      </c>
      <c r="F25" s="62" t="s">
        <v>17</v>
      </c>
      <c r="G25" s="36"/>
      <c r="H25" s="36"/>
      <c r="I25" s="83">
        <f>G25+H25</f>
        <v>0</v>
      </c>
      <c r="J25" s="84">
        <f>I25*E25</f>
        <v>0</v>
      </c>
      <c r="K25" s="4"/>
      <c r="L25" s="4"/>
    </row>
    <row r="26" spans="2:12" ht="15.5" x14ac:dyDescent="0.35">
      <c r="B26" s="14"/>
      <c r="C26" s="25" t="s">
        <v>132</v>
      </c>
      <c r="D26" s="16"/>
      <c r="E26" s="17">
        <v>1</v>
      </c>
      <c r="F26" s="18" t="s">
        <v>17</v>
      </c>
      <c r="G26" s="16"/>
      <c r="H26" s="16"/>
      <c r="I26" s="83">
        <f t="shared" ref="I26:I29" si="2">G26+H26</f>
        <v>0</v>
      </c>
      <c r="J26" s="84">
        <f t="shared" ref="J26:J29" si="3">I26*E26</f>
        <v>0</v>
      </c>
      <c r="K26" s="4"/>
      <c r="L26" s="4"/>
    </row>
    <row r="27" spans="2:12" ht="15.5" x14ac:dyDescent="0.35">
      <c r="B27" s="14"/>
      <c r="C27" s="25" t="s">
        <v>133</v>
      </c>
      <c r="D27" s="16"/>
      <c r="E27" s="17">
        <v>3</v>
      </c>
      <c r="F27" s="18" t="s">
        <v>17</v>
      </c>
      <c r="G27" s="16"/>
      <c r="H27" s="16"/>
      <c r="I27" s="83">
        <f t="shared" si="2"/>
        <v>0</v>
      </c>
      <c r="J27" s="84">
        <f t="shared" si="3"/>
        <v>0</v>
      </c>
      <c r="K27" s="4"/>
      <c r="L27" s="4"/>
    </row>
    <row r="28" spans="2:12" ht="15.5" x14ac:dyDescent="0.35">
      <c r="B28" s="14"/>
      <c r="C28" s="25" t="s">
        <v>134</v>
      </c>
      <c r="D28" s="16"/>
      <c r="E28" s="17">
        <v>480</v>
      </c>
      <c r="F28" s="18" t="s">
        <v>17</v>
      </c>
      <c r="G28" s="16"/>
      <c r="H28" s="16"/>
      <c r="I28" s="83">
        <f t="shared" si="2"/>
        <v>0</v>
      </c>
      <c r="J28" s="84">
        <f t="shared" si="3"/>
        <v>0</v>
      </c>
      <c r="K28" s="4"/>
      <c r="L28" s="4"/>
    </row>
    <row r="29" spans="2:12" ht="16" thickBot="1" x14ac:dyDescent="0.4">
      <c r="B29" s="20"/>
      <c r="C29" s="26" t="s">
        <v>135</v>
      </c>
      <c r="D29" s="22"/>
      <c r="E29" s="23">
        <v>240</v>
      </c>
      <c r="F29" s="18" t="s">
        <v>10</v>
      </c>
      <c r="G29" s="22"/>
      <c r="H29" s="22"/>
      <c r="I29" s="83">
        <f t="shared" si="2"/>
        <v>0</v>
      </c>
      <c r="J29" s="84">
        <f t="shared" si="3"/>
        <v>0</v>
      </c>
      <c r="K29" s="4"/>
      <c r="L29" s="4"/>
    </row>
    <row r="30" spans="2:12" ht="28" customHeight="1" thickBot="1" x14ac:dyDescent="0.4">
      <c r="B30" s="63" t="s">
        <v>28</v>
      </c>
      <c r="C30" s="64" t="s">
        <v>29</v>
      </c>
      <c r="D30" s="65"/>
      <c r="E30" s="68"/>
      <c r="F30" s="66"/>
      <c r="G30" s="65"/>
      <c r="H30" s="65"/>
      <c r="I30" s="82"/>
      <c r="J30" s="88">
        <f>SUM(J31:J37)</f>
        <v>0</v>
      </c>
      <c r="K30" s="4"/>
      <c r="L30" s="4"/>
    </row>
    <row r="31" spans="2:12" ht="15.5" x14ac:dyDescent="0.35">
      <c r="B31" s="33"/>
      <c r="C31" s="60" t="s">
        <v>136</v>
      </c>
      <c r="D31" s="36"/>
      <c r="E31" s="40">
        <v>10</v>
      </c>
      <c r="F31" s="62" t="s">
        <v>17</v>
      </c>
      <c r="G31" s="36"/>
      <c r="H31" s="36"/>
      <c r="I31" s="83">
        <f>G31+H31</f>
        <v>0</v>
      </c>
      <c r="J31" s="84">
        <f t="shared" ref="J31:J37" si="4">I31*E31</f>
        <v>0</v>
      </c>
      <c r="K31" s="4"/>
      <c r="L31" s="4"/>
    </row>
    <row r="32" spans="2:12" ht="15.5" x14ac:dyDescent="0.35">
      <c r="B32" s="14"/>
      <c r="C32" s="15" t="s">
        <v>30</v>
      </c>
      <c r="D32" s="16"/>
      <c r="E32" s="17">
        <v>50</v>
      </c>
      <c r="F32" s="18" t="s">
        <v>10</v>
      </c>
      <c r="G32" s="16"/>
      <c r="H32" s="16"/>
      <c r="I32" s="83">
        <f t="shared" ref="I32:I37" si="5">G32+H32</f>
        <v>0</v>
      </c>
      <c r="J32" s="84">
        <f t="shared" si="4"/>
        <v>0</v>
      </c>
      <c r="K32" s="4"/>
      <c r="L32" s="4"/>
    </row>
    <row r="33" spans="2:12" ht="15.5" x14ac:dyDescent="0.35">
      <c r="B33" s="14"/>
      <c r="C33" s="15" t="s">
        <v>31</v>
      </c>
      <c r="D33" s="16"/>
      <c r="E33" s="17">
        <v>350</v>
      </c>
      <c r="F33" s="18" t="s">
        <v>10</v>
      </c>
      <c r="G33" s="16"/>
      <c r="H33" s="16"/>
      <c r="I33" s="83">
        <f t="shared" si="5"/>
        <v>0</v>
      </c>
      <c r="J33" s="84">
        <f t="shared" si="4"/>
        <v>0</v>
      </c>
      <c r="K33" s="4"/>
      <c r="L33" s="4"/>
    </row>
    <row r="34" spans="2:12" ht="15.5" x14ac:dyDescent="0.35">
      <c r="B34" s="14"/>
      <c r="C34" s="27" t="s">
        <v>32</v>
      </c>
      <c r="D34" s="16"/>
      <c r="E34" s="17">
        <f>150+100+150</f>
        <v>400</v>
      </c>
      <c r="F34" s="18" t="s">
        <v>10</v>
      </c>
      <c r="G34" s="16"/>
      <c r="H34" s="16"/>
      <c r="I34" s="83">
        <f t="shared" si="5"/>
        <v>0</v>
      </c>
      <c r="J34" s="84">
        <f t="shared" si="4"/>
        <v>0</v>
      </c>
      <c r="K34" s="4"/>
      <c r="L34" s="4"/>
    </row>
    <row r="35" spans="2:12" ht="15.5" x14ac:dyDescent="0.35">
      <c r="B35" s="14"/>
      <c r="C35" s="15" t="s">
        <v>33</v>
      </c>
      <c r="D35" s="16"/>
      <c r="E35" s="17">
        <v>36</v>
      </c>
      <c r="F35" s="18" t="s">
        <v>17</v>
      </c>
      <c r="G35" s="16"/>
      <c r="H35" s="16"/>
      <c r="I35" s="83">
        <f t="shared" si="5"/>
        <v>0</v>
      </c>
      <c r="J35" s="84">
        <f t="shared" si="4"/>
        <v>0</v>
      </c>
      <c r="K35" s="4"/>
      <c r="L35" s="4"/>
    </row>
    <row r="36" spans="2:12" ht="15.5" x14ac:dyDescent="0.35">
      <c r="B36" s="14"/>
      <c r="C36" s="25" t="s">
        <v>34</v>
      </c>
      <c r="D36" s="16"/>
      <c r="E36" s="17">
        <v>800</v>
      </c>
      <c r="F36" s="18" t="s">
        <v>17</v>
      </c>
      <c r="G36" s="16"/>
      <c r="H36" s="16"/>
      <c r="I36" s="83">
        <f t="shared" si="5"/>
        <v>0</v>
      </c>
      <c r="J36" s="84">
        <f t="shared" si="4"/>
        <v>0</v>
      </c>
      <c r="K36" s="4"/>
      <c r="L36" s="4"/>
    </row>
    <row r="37" spans="2:12" ht="16" thickBot="1" x14ac:dyDescent="0.4">
      <c r="B37" s="20"/>
      <c r="C37" s="26" t="s">
        <v>35</v>
      </c>
      <c r="D37" s="22"/>
      <c r="E37" s="23">
        <v>36</v>
      </c>
      <c r="F37" s="18" t="s">
        <v>17</v>
      </c>
      <c r="G37" s="22"/>
      <c r="H37" s="22"/>
      <c r="I37" s="83">
        <f t="shared" si="5"/>
        <v>0</v>
      </c>
      <c r="J37" s="84">
        <f t="shared" si="4"/>
        <v>0</v>
      </c>
      <c r="K37" s="4"/>
      <c r="L37" s="4"/>
    </row>
    <row r="38" spans="2:12" ht="26.5" customHeight="1" thickBot="1" x14ac:dyDescent="0.4">
      <c r="B38" s="63" t="s">
        <v>36</v>
      </c>
      <c r="C38" s="64" t="s">
        <v>37</v>
      </c>
      <c r="D38" s="65"/>
      <c r="E38" s="68"/>
      <c r="F38" s="66"/>
      <c r="G38" s="65"/>
      <c r="H38" s="65"/>
      <c r="I38" s="82"/>
      <c r="J38" s="88">
        <f>SUM(J39:J43)</f>
        <v>0</v>
      </c>
      <c r="K38" s="4"/>
      <c r="L38" s="4"/>
    </row>
    <row r="39" spans="2:12" ht="15.5" x14ac:dyDescent="0.35">
      <c r="B39" s="33"/>
      <c r="C39" s="60" t="s">
        <v>152</v>
      </c>
      <c r="D39" s="36"/>
      <c r="E39" s="34"/>
      <c r="F39" s="35"/>
      <c r="G39" s="36"/>
      <c r="H39" s="36"/>
      <c r="I39" s="83">
        <f>G39+H39</f>
        <v>0</v>
      </c>
      <c r="J39" s="84">
        <f t="shared" ref="J39:J43" si="6">I39*E39</f>
        <v>0</v>
      </c>
      <c r="K39" s="4"/>
      <c r="L39" s="4"/>
    </row>
    <row r="40" spans="2:12" ht="15.5" x14ac:dyDescent="0.35">
      <c r="B40" s="14"/>
      <c r="C40" s="15" t="s">
        <v>38</v>
      </c>
      <c r="D40" s="16"/>
      <c r="E40" s="17">
        <v>4</v>
      </c>
      <c r="F40" s="18" t="s">
        <v>17</v>
      </c>
      <c r="G40" s="16"/>
      <c r="H40" s="16"/>
      <c r="I40" s="83">
        <f t="shared" ref="I40:I43" si="7">G40+H40</f>
        <v>0</v>
      </c>
      <c r="J40" s="84">
        <f t="shared" si="6"/>
        <v>0</v>
      </c>
      <c r="K40" s="4"/>
      <c r="L40" s="4"/>
    </row>
    <row r="41" spans="2:12" ht="15.5" x14ac:dyDescent="0.35">
      <c r="B41" s="14"/>
      <c r="C41" s="15" t="s">
        <v>151</v>
      </c>
      <c r="D41" s="16"/>
      <c r="E41" s="17">
        <v>8</v>
      </c>
      <c r="F41" s="18" t="s">
        <v>17</v>
      </c>
      <c r="G41" s="16"/>
      <c r="H41" s="16"/>
      <c r="I41" s="83">
        <f t="shared" si="7"/>
        <v>0</v>
      </c>
      <c r="J41" s="84">
        <f t="shared" si="6"/>
        <v>0</v>
      </c>
      <c r="K41" s="4"/>
      <c r="L41" s="4"/>
    </row>
    <row r="42" spans="2:12" ht="15.5" x14ac:dyDescent="0.35">
      <c r="B42" s="14"/>
      <c r="C42" s="15" t="s">
        <v>39</v>
      </c>
      <c r="D42" s="16"/>
      <c r="E42" s="17">
        <v>10</v>
      </c>
      <c r="F42" s="18" t="s">
        <v>17</v>
      </c>
      <c r="G42" s="16"/>
      <c r="H42" s="16"/>
      <c r="I42" s="83">
        <f t="shared" si="7"/>
        <v>0</v>
      </c>
      <c r="J42" s="84">
        <f t="shared" si="6"/>
        <v>0</v>
      </c>
      <c r="K42" s="4"/>
      <c r="L42" s="4"/>
    </row>
    <row r="43" spans="2:12" ht="16" thickBot="1" x14ac:dyDescent="0.4">
      <c r="B43" s="20"/>
      <c r="C43" s="21" t="s">
        <v>40</v>
      </c>
      <c r="D43" s="22"/>
      <c r="E43" s="23">
        <v>60</v>
      </c>
      <c r="F43" s="18" t="s">
        <v>17</v>
      </c>
      <c r="G43" s="22"/>
      <c r="H43" s="22"/>
      <c r="I43" s="83">
        <f t="shared" si="7"/>
        <v>0</v>
      </c>
      <c r="J43" s="84">
        <f t="shared" si="6"/>
        <v>0</v>
      </c>
      <c r="K43" s="4"/>
      <c r="L43" s="4"/>
    </row>
    <row r="44" spans="2:12" ht="28" customHeight="1" thickBot="1" x14ac:dyDescent="0.4">
      <c r="B44" s="63" t="s">
        <v>41</v>
      </c>
      <c r="C44" s="64" t="s">
        <v>42</v>
      </c>
      <c r="D44" s="65"/>
      <c r="E44" s="68"/>
      <c r="F44" s="66"/>
      <c r="G44" s="65"/>
      <c r="H44" s="65"/>
      <c r="I44" s="82"/>
      <c r="J44" s="88">
        <f>SUM(J45:J52)</f>
        <v>0</v>
      </c>
      <c r="K44" s="4"/>
      <c r="L44" s="4"/>
    </row>
    <row r="45" spans="2:12" ht="15.5" x14ac:dyDescent="0.35">
      <c r="B45" s="33"/>
      <c r="C45" s="60" t="s">
        <v>47</v>
      </c>
      <c r="D45" s="36" t="s">
        <v>170</v>
      </c>
      <c r="E45" s="40">
        <v>90</v>
      </c>
      <c r="F45" s="62" t="s">
        <v>10</v>
      </c>
      <c r="G45" s="36"/>
      <c r="H45" s="36"/>
      <c r="I45" s="83">
        <f>G45+H45</f>
        <v>0</v>
      </c>
      <c r="J45" s="84">
        <f t="shared" ref="J45:J52" si="8">I45*E45</f>
        <v>0</v>
      </c>
      <c r="K45" s="4"/>
      <c r="L45" s="4"/>
    </row>
    <row r="46" spans="2:12" ht="15.5" x14ac:dyDescent="0.35">
      <c r="B46" s="14"/>
      <c r="C46" s="15" t="s">
        <v>47</v>
      </c>
      <c r="D46" s="29" t="s">
        <v>121</v>
      </c>
      <c r="E46" s="17">
        <v>120</v>
      </c>
      <c r="F46" s="18" t="s">
        <v>10</v>
      </c>
      <c r="G46" s="16"/>
      <c r="H46" s="16"/>
      <c r="I46" s="83">
        <f t="shared" ref="I46:I52" si="9">G46+H46</f>
        <v>0</v>
      </c>
      <c r="J46" s="84">
        <f t="shared" si="8"/>
        <v>0</v>
      </c>
      <c r="K46" s="4"/>
      <c r="L46" s="4"/>
    </row>
    <row r="47" spans="2:12" ht="15.5" x14ac:dyDescent="0.35">
      <c r="B47" s="14"/>
      <c r="C47" s="15" t="s">
        <v>47</v>
      </c>
      <c r="D47" s="29" t="s">
        <v>43</v>
      </c>
      <c r="E47" s="17">
        <v>310</v>
      </c>
      <c r="F47" s="18" t="s">
        <v>10</v>
      </c>
      <c r="G47" s="16"/>
      <c r="H47" s="16"/>
      <c r="I47" s="83">
        <f t="shared" si="9"/>
        <v>0</v>
      </c>
      <c r="J47" s="84">
        <f t="shared" si="8"/>
        <v>0</v>
      </c>
      <c r="K47" s="4"/>
      <c r="L47" s="4"/>
    </row>
    <row r="48" spans="2:12" ht="15.5" x14ac:dyDescent="0.35">
      <c r="B48" s="14"/>
      <c r="C48" s="15" t="s">
        <v>47</v>
      </c>
      <c r="D48" s="30" t="s">
        <v>44</v>
      </c>
      <c r="E48" s="17">
        <v>80</v>
      </c>
      <c r="F48" s="18" t="s">
        <v>10</v>
      </c>
      <c r="G48" s="16"/>
      <c r="H48" s="16"/>
      <c r="I48" s="83">
        <f t="shared" si="9"/>
        <v>0</v>
      </c>
      <c r="J48" s="84">
        <f t="shared" si="8"/>
        <v>0</v>
      </c>
      <c r="K48" s="4"/>
      <c r="L48" s="4"/>
    </row>
    <row r="49" spans="2:12" ht="15.5" x14ac:dyDescent="0.35">
      <c r="B49" s="14"/>
      <c r="C49" s="15" t="s">
        <v>47</v>
      </c>
      <c r="D49" s="30" t="s">
        <v>45</v>
      </c>
      <c r="E49" s="17">
        <v>1830</v>
      </c>
      <c r="F49" s="18" t="s">
        <v>10</v>
      </c>
      <c r="G49" s="16"/>
      <c r="H49" s="16"/>
      <c r="I49" s="83">
        <f t="shared" si="9"/>
        <v>0</v>
      </c>
      <c r="J49" s="84">
        <f t="shared" si="8"/>
        <v>0</v>
      </c>
      <c r="K49" s="4"/>
      <c r="L49" s="4"/>
    </row>
    <row r="50" spans="2:12" ht="15.5" x14ac:dyDescent="0.35">
      <c r="B50" s="14"/>
      <c r="C50" s="15" t="s">
        <v>47</v>
      </c>
      <c r="D50" s="30" t="s">
        <v>46</v>
      </c>
      <c r="E50" s="17">
        <v>760</v>
      </c>
      <c r="F50" s="18" t="s">
        <v>10</v>
      </c>
      <c r="G50" s="16"/>
      <c r="H50" s="16"/>
      <c r="I50" s="83">
        <f t="shared" si="9"/>
        <v>0</v>
      </c>
      <c r="J50" s="84">
        <f t="shared" si="8"/>
        <v>0</v>
      </c>
      <c r="K50" s="4"/>
      <c r="L50" s="4"/>
    </row>
    <row r="51" spans="2:12" ht="15.5" x14ac:dyDescent="0.35">
      <c r="B51" s="14"/>
      <c r="C51" s="15" t="s">
        <v>47</v>
      </c>
      <c r="D51" s="30" t="s">
        <v>48</v>
      </c>
      <c r="E51" s="17">
        <v>3750</v>
      </c>
      <c r="F51" s="18" t="s">
        <v>10</v>
      </c>
      <c r="G51" s="16"/>
      <c r="H51" s="16"/>
      <c r="I51" s="83">
        <f t="shared" si="9"/>
        <v>0</v>
      </c>
      <c r="J51" s="84">
        <f t="shared" si="8"/>
        <v>0</v>
      </c>
      <c r="K51" s="4"/>
      <c r="L51" s="4"/>
    </row>
    <row r="52" spans="2:12" ht="16" thickBot="1" x14ac:dyDescent="0.4">
      <c r="B52" s="33"/>
      <c r="C52" s="60" t="s">
        <v>47</v>
      </c>
      <c r="D52" s="61" t="s">
        <v>126</v>
      </c>
      <c r="E52" s="40">
        <v>650</v>
      </c>
      <c r="F52" s="62" t="s">
        <v>10</v>
      </c>
      <c r="G52" s="36"/>
      <c r="H52" s="36"/>
      <c r="I52" s="83">
        <f t="shared" si="9"/>
        <v>0</v>
      </c>
      <c r="J52" s="84">
        <f t="shared" si="8"/>
        <v>0</v>
      </c>
      <c r="K52" s="4"/>
      <c r="L52" s="4"/>
    </row>
    <row r="53" spans="2:12" ht="28" customHeight="1" thickBot="1" x14ac:dyDescent="0.4">
      <c r="B53" s="63" t="s">
        <v>50</v>
      </c>
      <c r="C53" s="69" t="s">
        <v>51</v>
      </c>
      <c r="D53" s="65"/>
      <c r="E53" s="68"/>
      <c r="F53" s="66"/>
      <c r="G53" s="65"/>
      <c r="H53" s="65"/>
      <c r="I53" s="82"/>
      <c r="J53" s="88">
        <f>SUM(J54:J63)</f>
        <v>0</v>
      </c>
      <c r="K53" s="4"/>
      <c r="L53" s="4"/>
    </row>
    <row r="54" spans="2:12" ht="15.5" x14ac:dyDescent="0.35">
      <c r="B54" s="33"/>
      <c r="C54" s="60" t="s">
        <v>47</v>
      </c>
      <c r="D54" s="36" t="s">
        <v>170</v>
      </c>
      <c r="E54" s="40">
        <v>4</v>
      </c>
      <c r="F54" s="62" t="s">
        <v>17</v>
      </c>
      <c r="G54" s="36"/>
      <c r="H54" s="36"/>
      <c r="I54" s="83">
        <f>G54+H54</f>
        <v>0</v>
      </c>
      <c r="J54" s="84">
        <f t="shared" ref="J54:J63" si="10">I54*E54</f>
        <v>0</v>
      </c>
      <c r="K54" s="4"/>
      <c r="L54" s="4"/>
    </row>
    <row r="55" spans="2:12" ht="15.5" x14ac:dyDescent="0.35">
      <c r="B55" s="31"/>
      <c r="C55" s="15" t="s">
        <v>47</v>
      </c>
      <c r="D55" s="29" t="s">
        <v>121</v>
      </c>
      <c r="E55" s="17">
        <v>4</v>
      </c>
      <c r="F55" s="18" t="s">
        <v>17</v>
      </c>
      <c r="G55" s="16"/>
      <c r="H55" s="16"/>
      <c r="I55" s="83">
        <f t="shared" ref="I55:I63" si="11">G55+H55</f>
        <v>0</v>
      </c>
      <c r="J55" s="84">
        <f t="shared" si="10"/>
        <v>0</v>
      </c>
      <c r="K55" s="4"/>
      <c r="L55" s="4"/>
    </row>
    <row r="56" spans="2:12" ht="15.5" x14ac:dyDescent="0.35">
      <c r="B56" s="31"/>
      <c r="C56" s="15" t="s">
        <v>47</v>
      </c>
      <c r="D56" s="29" t="s">
        <v>43</v>
      </c>
      <c r="E56" s="17">
        <v>12</v>
      </c>
      <c r="F56" s="18" t="s">
        <v>17</v>
      </c>
      <c r="G56" s="16"/>
      <c r="H56" s="16"/>
      <c r="I56" s="83">
        <f t="shared" si="11"/>
        <v>0</v>
      </c>
      <c r="J56" s="84">
        <f t="shared" si="10"/>
        <v>0</v>
      </c>
      <c r="K56" s="4"/>
      <c r="L56" s="4"/>
    </row>
    <row r="57" spans="2:12" ht="15.5" x14ac:dyDescent="0.35">
      <c r="B57" s="31"/>
      <c r="C57" s="15" t="s">
        <v>47</v>
      </c>
      <c r="D57" s="30" t="s">
        <v>44</v>
      </c>
      <c r="E57" s="17">
        <v>4</v>
      </c>
      <c r="F57" s="18" t="s">
        <v>17</v>
      </c>
      <c r="G57" s="16"/>
      <c r="H57" s="16"/>
      <c r="I57" s="83">
        <f t="shared" si="11"/>
        <v>0</v>
      </c>
      <c r="J57" s="84">
        <f t="shared" si="10"/>
        <v>0</v>
      </c>
      <c r="K57" s="4"/>
      <c r="L57" s="4"/>
    </row>
    <row r="58" spans="2:12" ht="15.5" x14ac:dyDescent="0.35">
      <c r="B58" s="31"/>
      <c r="C58" s="15" t="s">
        <v>47</v>
      </c>
      <c r="D58" s="30" t="s">
        <v>45</v>
      </c>
      <c r="E58" s="17">
        <v>20</v>
      </c>
      <c r="F58" s="18" t="s">
        <v>17</v>
      </c>
      <c r="G58" s="16"/>
      <c r="H58" s="16"/>
      <c r="I58" s="83">
        <f t="shared" si="11"/>
        <v>0</v>
      </c>
      <c r="J58" s="84">
        <f t="shared" si="10"/>
        <v>0</v>
      </c>
      <c r="K58" s="4"/>
      <c r="L58" s="4"/>
    </row>
    <row r="59" spans="2:12" ht="15.5" x14ac:dyDescent="0.35">
      <c r="B59" s="31"/>
      <c r="C59" s="15" t="s">
        <v>47</v>
      </c>
      <c r="D59" s="30" t="s">
        <v>46</v>
      </c>
      <c r="E59" s="17">
        <v>44</v>
      </c>
      <c r="F59" s="18" t="s">
        <v>17</v>
      </c>
      <c r="G59" s="16"/>
      <c r="H59" s="16"/>
      <c r="I59" s="83">
        <f t="shared" si="11"/>
        <v>0</v>
      </c>
      <c r="J59" s="84">
        <f t="shared" si="10"/>
        <v>0</v>
      </c>
      <c r="K59" s="4"/>
      <c r="L59" s="4"/>
    </row>
    <row r="60" spans="2:12" ht="15.5" x14ac:dyDescent="0.35">
      <c r="B60" s="31"/>
      <c r="C60" s="15" t="s">
        <v>47</v>
      </c>
      <c r="D60" s="30" t="s">
        <v>48</v>
      </c>
      <c r="E60" s="17">
        <v>90</v>
      </c>
      <c r="F60" s="18" t="s">
        <v>17</v>
      </c>
      <c r="G60" s="16"/>
      <c r="H60" s="16"/>
      <c r="I60" s="83">
        <f t="shared" si="11"/>
        <v>0</v>
      </c>
      <c r="J60" s="84">
        <f t="shared" si="10"/>
        <v>0</v>
      </c>
      <c r="K60" s="4"/>
      <c r="L60" s="4"/>
    </row>
    <row r="61" spans="2:12" ht="15.5" x14ac:dyDescent="0.35">
      <c r="B61" s="31"/>
      <c r="C61" s="15" t="s">
        <v>47</v>
      </c>
      <c r="D61" s="30" t="s">
        <v>171</v>
      </c>
      <c r="E61" s="17">
        <v>12</v>
      </c>
      <c r="F61" s="18" t="s">
        <v>17</v>
      </c>
      <c r="G61" s="16"/>
      <c r="H61" s="16"/>
      <c r="I61" s="83">
        <f t="shared" si="11"/>
        <v>0</v>
      </c>
      <c r="J61" s="84">
        <f t="shared" si="10"/>
        <v>0</v>
      </c>
      <c r="K61" s="4"/>
      <c r="L61" s="4"/>
    </row>
    <row r="62" spans="2:12" ht="15.5" x14ac:dyDescent="0.35">
      <c r="B62" s="31"/>
      <c r="C62" s="25" t="s">
        <v>52</v>
      </c>
      <c r="D62" s="16"/>
      <c r="E62" s="17">
        <v>300</v>
      </c>
      <c r="F62" s="18" t="s">
        <v>17</v>
      </c>
      <c r="G62" s="16"/>
      <c r="H62" s="16"/>
      <c r="I62" s="83">
        <f t="shared" si="11"/>
        <v>0</v>
      </c>
      <c r="J62" s="84">
        <f t="shared" si="10"/>
        <v>0</v>
      </c>
      <c r="K62" s="4"/>
      <c r="L62" s="4"/>
    </row>
    <row r="63" spans="2:12" ht="16" thickBot="1" x14ac:dyDescent="0.4">
      <c r="B63" s="32"/>
      <c r="C63" s="26" t="s">
        <v>53</v>
      </c>
      <c r="D63" s="22"/>
      <c r="E63" s="23">
        <v>150</v>
      </c>
      <c r="F63" s="18" t="s">
        <v>17</v>
      </c>
      <c r="G63" s="22"/>
      <c r="H63" s="22"/>
      <c r="I63" s="83">
        <f t="shared" si="11"/>
        <v>0</v>
      </c>
      <c r="J63" s="84">
        <f t="shared" si="10"/>
        <v>0</v>
      </c>
      <c r="K63" s="4"/>
      <c r="L63" s="4"/>
    </row>
    <row r="64" spans="2:12" ht="26" customHeight="1" thickBot="1" x14ac:dyDescent="0.4">
      <c r="B64" s="63" t="s">
        <v>54</v>
      </c>
      <c r="C64" s="64" t="s">
        <v>55</v>
      </c>
      <c r="D64" s="65"/>
      <c r="E64" s="68"/>
      <c r="F64" s="66"/>
      <c r="G64" s="65"/>
      <c r="H64" s="65"/>
      <c r="I64" s="82"/>
      <c r="J64" s="88">
        <f>SUM(J65:J70)+SUM(J72:J75)</f>
        <v>0</v>
      </c>
      <c r="K64" s="4"/>
      <c r="L64" s="4"/>
    </row>
    <row r="65" spans="2:12" ht="15.5" x14ac:dyDescent="0.35">
      <c r="B65" s="33"/>
      <c r="C65" s="60" t="s">
        <v>184</v>
      </c>
      <c r="D65" s="70" t="s">
        <v>137</v>
      </c>
      <c r="E65" s="34">
        <v>900</v>
      </c>
      <c r="F65" s="35" t="s">
        <v>10</v>
      </c>
      <c r="G65" s="36"/>
      <c r="H65" s="36"/>
      <c r="I65" s="83">
        <f>G65+H65</f>
        <v>0</v>
      </c>
      <c r="J65" s="84">
        <f t="shared" ref="J65:J75" si="12">I65*E65</f>
        <v>0</v>
      </c>
      <c r="K65" s="4"/>
      <c r="L65" s="4"/>
    </row>
    <row r="66" spans="2:12" ht="15.5" x14ac:dyDescent="0.35">
      <c r="B66" s="31"/>
      <c r="C66" s="15" t="s">
        <v>184</v>
      </c>
      <c r="D66" s="29" t="s">
        <v>57</v>
      </c>
      <c r="E66" s="37">
        <v>540</v>
      </c>
      <c r="F66" s="18" t="s">
        <v>10</v>
      </c>
      <c r="G66" s="16"/>
      <c r="H66" s="16"/>
      <c r="I66" s="83">
        <f t="shared" ref="I66:I75" si="13">G66+H66</f>
        <v>0</v>
      </c>
      <c r="J66" s="84">
        <f t="shared" si="12"/>
        <v>0</v>
      </c>
      <c r="K66" s="4"/>
      <c r="L66" s="4"/>
    </row>
    <row r="67" spans="2:12" ht="15.5" x14ac:dyDescent="0.35">
      <c r="B67" s="31"/>
      <c r="C67" s="15" t="s">
        <v>184</v>
      </c>
      <c r="D67" s="29" t="s">
        <v>58</v>
      </c>
      <c r="E67" s="37">
        <v>2900</v>
      </c>
      <c r="F67" s="18" t="s">
        <v>10</v>
      </c>
      <c r="G67" s="16"/>
      <c r="H67" s="16"/>
      <c r="I67" s="83">
        <f t="shared" si="13"/>
        <v>0</v>
      </c>
      <c r="J67" s="84">
        <f t="shared" si="12"/>
        <v>0</v>
      </c>
      <c r="K67" s="4"/>
      <c r="L67" s="4"/>
    </row>
    <row r="68" spans="2:12" ht="15.5" x14ac:dyDescent="0.35">
      <c r="B68" s="31"/>
      <c r="C68" s="15" t="s">
        <v>184</v>
      </c>
      <c r="D68" s="30" t="s">
        <v>59</v>
      </c>
      <c r="E68" s="37">
        <v>3400</v>
      </c>
      <c r="F68" s="18" t="s">
        <v>10</v>
      </c>
      <c r="G68" s="16"/>
      <c r="H68" s="16"/>
      <c r="I68" s="83">
        <f t="shared" si="13"/>
        <v>0</v>
      </c>
      <c r="J68" s="84">
        <f t="shared" si="12"/>
        <v>0</v>
      </c>
      <c r="K68" s="4"/>
      <c r="L68" s="4"/>
    </row>
    <row r="69" spans="2:12" ht="15.5" x14ac:dyDescent="0.35">
      <c r="B69" s="31"/>
      <c r="C69" s="15" t="s">
        <v>184</v>
      </c>
      <c r="D69" s="30" t="s">
        <v>60</v>
      </c>
      <c r="E69" s="37">
        <v>2100</v>
      </c>
      <c r="F69" s="18" t="s">
        <v>10</v>
      </c>
      <c r="G69" s="16"/>
      <c r="H69" s="16"/>
      <c r="I69" s="83">
        <f t="shared" si="13"/>
        <v>0</v>
      </c>
      <c r="J69" s="84">
        <f t="shared" si="12"/>
        <v>0</v>
      </c>
      <c r="K69" s="4"/>
      <c r="L69" s="4"/>
    </row>
    <row r="70" spans="2:12" ht="15.5" x14ac:dyDescent="0.35">
      <c r="B70" s="31"/>
      <c r="C70" s="15" t="s">
        <v>185</v>
      </c>
      <c r="D70" s="30" t="s">
        <v>61</v>
      </c>
      <c r="E70" s="37">
        <v>275</v>
      </c>
      <c r="F70" s="18" t="s">
        <v>10</v>
      </c>
      <c r="G70" s="16"/>
      <c r="H70" s="16"/>
      <c r="I70" s="83">
        <f t="shared" si="13"/>
        <v>0</v>
      </c>
      <c r="J70" s="84">
        <f t="shared" si="12"/>
        <v>0</v>
      </c>
      <c r="K70" s="4"/>
      <c r="L70" s="4"/>
    </row>
    <row r="71" spans="2:12" ht="15.5" x14ac:dyDescent="0.35">
      <c r="B71" s="31"/>
      <c r="C71" s="25" t="s">
        <v>62</v>
      </c>
      <c r="D71" s="30" t="s">
        <v>63</v>
      </c>
      <c r="E71" s="37">
        <v>300</v>
      </c>
      <c r="F71" s="18" t="s">
        <v>10</v>
      </c>
      <c r="G71" s="16"/>
      <c r="H71" s="16"/>
      <c r="I71" s="83">
        <f t="shared" si="13"/>
        <v>0</v>
      </c>
      <c r="J71" s="19" t="s">
        <v>125</v>
      </c>
      <c r="K71" s="4"/>
      <c r="L71" s="4"/>
    </row>
    <row r="72" spans="2:12" ht="15.5" x14ac:dyDescent="0.35">
      <c r="B72" s="31"/>
      <c r="C72" s="15" t="s">
        <v>186</v>
      </c>
      <c r="D72" s="30" t="s">
        <v>138</v>
      </c>
      <c r="E72" s="37">
        <v>310</v>
      </c>
      <c r="F72" s="18" t="s">
        <v>10</v>
      </c>
      <c r="G72" s="16"/>
      <c r="H72" s="16"/>
      <c r="I72" s="83">
        <f t="shared" si="13"/>
        <v>0</v>
      </c>
      <c r="J72" s="84">
        <f t="shared" si="12"/>
        <v>0</v>
      </c>
      <c r="K72" s="4"/>
      <c r="L72" s="4"/>
    </row>
    <row r="73" spans="2:12" ht="15.5" x14ac:dyDescent="0.35">
      <c r="B73" s="31"/>
      <c r="C73" s="38" t="s">
        <v>139</v>
      </c>
      <c r="D73" s="38" t="s">
        <v>140</v>
      </c>
      <c r="E73" s="37">
        <v>500</v>
      </c>
      <c r="F73" s="18" t="s">
        <v>10</v>
      </c>
      <c r="G73" s="16"/>
      <c r="H73" s="16"/>
      <c r="I73" s="83">
        <f t="shared" si="13"/>
        <v>0</v>
      </c>
      <c r="J73" s="84">
        <f t="shared" si="12"/>
        <v>0</v>
      </c>
      <c r="K73" s="4"/>
      <c r="L73" s="4"/>
    </row>
    <row r="74" spans="2:12" ht="15.5" x14ac:dyDescent="0.35">
      <c r="B74" s="31"/>
      <c r="C74" s="15" t="s">
        <v>66</v>
      </c>
      <c r="D74" s="30" t="s">
        <v>67</v>
      </c>
      <c r="E74" s="37">
        <v>100</v>
      </c>
      <c r="F74" s="18" t="s">
        <v>10</v>
      </c>
      <c r="G74" s="16"/>
      <c r="H74" s="16"/>
      <c r="I74" s="83">
        <f t="shared" si="13"/>
        <v>0</v>
      </c>
      <c r="J74" s="84">
        <f t="shared" si="12"/>
        <v>0</v>
      </c>
      <c r="K74" s="4"/>
      <c r="L74" s="4"/>
    </row>
    <row r="75" spans="2:12" ht="16" thickBot="1" x14ac:dyDescent="0.4">
      <c r="B75" s="32"/>
      <c r="C75" s="26" t="s">
        <v>68</v>
      </c>
      <c r="D75" s="22"/>
      <c r="E75" s="23">
        <v>10</v>
      </c>
      <c r="F75" s="18" t="s">
        <v>17</v>
      </c>
      <c r="G75" s="22"/>
      <c r="H75" s="22"/>
      <c r="I75" s="83">
        <f t="shared" si="13"/>
        <v>0</v>
      </c>
      <c r="J75" s="84">
        <f t="shared" si="12"/>
        <v>0</v>
      </c>
      <c r="K75" s="4"/>
      <c r="L75" s="4"/>
    </row>
    <row r="76" spans="2:12" ht="34" customHeight="1" thickBot="1" x14ac:dyDescent="0.4">
      <c r="B76" s="63" t="s">
        <v>69</v>
      </c>
      <c r="C76" s="69" t="s">
        <v>70</v>
      </c>
      <c r="D76" s="65"/>
      <c r="E76" s="68"/>
      <c r="F76" s="66"/>
      <c r="G76" s="65"/>
      <c r="H76" s="65"/>
      <c r="I76" s="82"/>
      <c r="J76" s="88">
        <f>SUM(J77:J88)</f>
        <v>0</v>
      </c>
      <c r="K76" s="4"/>
      <c r="L76" s="4"/>
    </row>
    <row r="77" spans="2:12" ht="15.5" x14ac:dyDescent="0.35">
      <c r="B77" s="33"/>
      <c r="C77" s="60" t="s">
        <v>56</v>
      </c>
      <c r="D77" s="70" t="s">
        <v>137</v>
      </c>
      <c r="E77" s="40">
        <v>22</v>
      </c>
      <c r="F77" s="35" t="s">
        <v>17</v>
      </c>
      <c r="G77" s="36"/>
      <c r="H77" s="36"/>
      <c r="I77" s="83">
        <f>G77+H77</f>
        <v>0</v>
      </c>
      <c r="J77" s="84">
        <f t="shared" ref="J77:J88" si="14">I77*E77</f>
        <v>0</v>
      </c>
      <c r="K77" s="4"/>
      <c r="L77" s="4"/>
    </row>
    <row r="78" spans="2:12" ht="15.5" x14ac:dyDescent="0.35">
      <c r="B78" s="14"/>
      <c r="C78" s="15" t="s">
        <v>56</v>
      </c>
      <c r="D78" s="29" t="s">
        <v>57</v>
      </c>
      <c r="E78" s="17">
        <v>10</v>
      </c>
      <c r="F78" s="18" t="s">
        <v>17</v>
      </c>
      <c r="G78" s="16"/>
      <c r="H78" s="16"/>
      <c r="I78" s="83">
        <f t="shared" ref="I78:I88" si="15">G78+H78</f>
        <v>0</v>
      </c>
      <c r="J78" s="84">
        <f t="shared" si="14"/>
        <v>0</v>
      </c>
      <c r="K78" s="4"/>
      <c r="L78" s="4"/>
    </row>
    <row r="79" spans="2:12" ht="15.5" x14ac:dyDescent="0.35">
      <c r="B79" s="14"/>
      <c r="C79" s="15" t="s">
        <v>56</v>
      </c>
      <c r="D79" s="29" t="s">
        <v>58</v>
      </c>
      <c r="E79" s="17">
        <v>62</v>
      </c>
      <c r="F79" s="18" t="s">
        <v>17</v>
      </c>
      <c r="G79" s="16"/>
      <c r="H79" s="16"/>
      <c r="I79" s="83">
        <f t="shared" si="15"/>
        <v>0</v>
      </c>
      <c r="J79" s="84">
        <f t="shared" si="14"/>
        <v>0</v>
      </c>
      <c r="K79" s="4"/>
      <c r="L79" s="4"/>
    </row>
    <row r="80" spans="2:12" ht="15.5" x14ac:dyDescent="0.35">
      <c r="B80" s="14"/>
      <c r="C80" s="15" t="s">
        <v>56</v>
      </c>
      <c r="D80" s="30" t="s">
        <v>59</v>
      </c>
      <c r="E80" s="17">
        <v>82</v>
      </c>
      <c r="F80" s="18" t="s">
        <v>17</v>
      </c>
      <c r="G80" s="16"/>
      <c r="H80" s="16"/>
      <c r="I80" s="83">
        <f t="shared" si="15"/>
        <v>0</v>
      </c>
      <c r="J80" s="84">
        <f t="shared" si="14"/>
        <v>0</v>
      </c>
      <c r="K80" s="4"/>
      <c r="L80" s="4"/>
    </row>
    <row r="81" spans="2:12" ht="15.5" x14ac:dyDescent="0.35">
      <c r="B81" s="14"/>
      <c r="C81" s="15" t="s">
        <v>56</v>
      </c>
      <c r="D81" s="30" t="s">
        <v>60</v>
      </c>
      <c r="E81" s="17">
        <v>266</v>
      </c>
      <c r="F81" s="18" t="s">
        <v>17</v>
      </c>
      <c r="G81" s="16"/>
      <c r="H81" s="16"/>
      <c r="I81" s="83">
        <f t="shared" si="15"/>
        <v>0</v>
      </c>
      <c r="J81" s="84">
        <f t="shared" si="14"/>
        <v>0</v>
      </c>
      <c r="K81" s="4"/>
      <c r="L81" s="4"/>
    </row>
    <row r="82" spans="2:12" ht="15.5" x14ac:dyDescent="0.35">
      <c r="B82" s="14"/>
      <c r="C82" s="15" t="s">
        <v>71</v>
      </c>
      <c r="D82" s="30" t="s">
        <v>61</v>
      </c>
      <c r="E82" s="17">
        <v>10</v>
      </c>
      <c r="F82" s="18" t="s">
        <v>17</v>
      </c>
      <c r="G82" s="16"/>
      <c r="H82" s="16"/>
      <c r="I82" s="83">
        <f t="shared" si="15"/>
        <v>0</v>
      </c>
      <c r="J82" s="84">
        <f t="shared" si="14"/>
        <v>0</v>
      </c>
      <c r="K82" s="4"/>
      <c r="L82" s="4"/>
    </row>
    <row r="83" spans="2:12" ht="15.5" x14ac:dyDescent="0.35">
      <c r="B83" s="14"/>
      <c r="C83" s="25" t="s">
        <v>62</v>
      </c>
      <c r="D83" s="30" t="s">
        <v>63</v>
      </c>
      <c r="E83" s="17">
        <v>60</v>
      </c>
      <c r="F83" s="18" t="s">
        <v>17</v>
      </c>
      <c r="G83" s="16"/>
      <c r="H83" s="16"/>
      <c r="I83" s="83">
        <f t="shared" si="15"/>
        <v>0</v>
      </c>
      <c r="J83" s="84">
        <f t="shared" si="14"/>
        <v>0</v>
      </c>
      <c r="K83" s="4"/>
      <c r="L83" s="4"/>
    </row>
    <row r="84" spans="2:12" ht="15.5" x14ac:dyDescent="0.35">
      <c r="B84" s="14"/>
      <c r="C84" s="15" t="s">
        <v>64</v>
      </c>
      <c r="D84" s="30" t="s">
        <v>65</v>
      </c>
      <c r="E84" s="17">
        <v>6</v>
      </c>
      <c r="F84" s="18" t="s">
        <v>17</v>
      </c>
      <c r="G84" s="16"/>
      <c r="H84" s="16"/>
      <c r="I84" s="83">
        <f t="shared" si="15"/>
        <v>0</v>
      </c>
      <c r="J84" s="84">
        <f t="shared" si="14"/>
        <v>0</v>
      </c>
      <c r="K84" s="4"/>
      <c r="L84" s="4"/>
    </row>
    <row r="85" spans="2:12" ht="15.5" x14ac:dyDescent="0.35">
      <c r="B85" s="14"/>
      <c r="C85" s="38" t="s">
        <v>139</v>
      </c>
      <c r="D85" s="38" t="s">
        <v>140</v>
      </c>
      <c r="E85" s="17">
        <v>6</v>
      </c>
      <c r="F85" s="18" t="s">
        <v>17</v>
      </c>
      <c r="G85" s="16"/>
      <c r="H85" s="16"/>
      <c r="I85" s="83">
        <f t="shared" si="15"/>
        <v>0</v>
      </c>
      <c r="J85" s="84">
        <f t="shared" si="14"/>
        <v>0</v>
      </c>
      <c r="K85" s="4"/>
      <c r="L85" s="4"/>
    </row>
    <row r="86" spans="2:12" ht="15.5" x14ac:dyDescent="0.35">
      <c r="B86" s="14"/>
      <c r="C86" s="15" t="s">
        <v>66</v>
      </c>
      <c r="D86" s="30" t="s">
        <v>67</v>
      </c>
      <c r="E86" s="17">
        <v>10</v>
      </c>
      <c r="F86" s="18" t="s">
        <v>17</v>
      </c>
      <c r="G86" s="16"/>
      <c r="H86" s="16"/>
      <c r="I86" s="83">
        <f t="shared" si="15"/>
        <v>0</v>
      </c>
      <c r="J86" s="84">
        <f t="shared" si="14"/>
        <v>0</v>
      </c>
      <c r="K86" s="4"/>
      <c r="L86" s="4"/>
    </row>
    <row r="87" spans="2:12" ht="15.5" x14ac:dyDescent="0.35">
      <c r="B87" s="14"/>
      <c r="C87" s="25" t="s">
        <v>53</v>
      </c>
      <c r="D87" s="16"/>
      <c r="E87" s="17">
        <v>277</v>
      </c>
      <c r="F87" s="18" t="s">
        <v>17</v>
      </c>
      <c r="G87" s="16"/>
      <c r="H87" s="16"/>
      <c r="I87" s="83">
        <f t="shared" si="15"/>
        <v>0</v>
      </c>
      <c r="J87" s="84">
        <f t="shared" si="14"/>
        <v>0</v>
      </c>
      <c r="K87" s="4"/>
      <c r="L87" s="4"/>
    </row>
    <row r="88" spans="2:12" ht="16" thickBot="1" x14ac:dyDescent="0.4">
      <c r="B88" s="20"/>
      <c r="C88" s="26" t="s">
        <v>52</v>
      </c>
      <c r="D88" s="22"/>
      <c r="E88" s="23">
        <v>534</v>
      </c>
      <c r="F88" s="18" t="s">
        <v>17</v>
      </c>
      <c r="G88" s="22"/>
      <c r="H88" s="22"/>
      <c r="I88" s="83">
        <f t="shared" si="15"/>
        <v>0</v>
      </c>
      <c r="J88" s="84">
        <f t="shared" si="14"/>
        <v>0</v>
      </c>
      <c r="K88" s="4"/>
      <c r="L88" s="4"/>
    </row>
    <row r="89" spans="2:12" ht="27.5" customHeight="1" thickBot="1" x14ac:dyDescent="0.4">
      <c r="B89" s="63" t="s">
        <v>72</v>
      </c>
      <c r="C89" s="64" t="s">
        <v>73</v>
      </c>
      <c r="D89" s="65"/>
      <c r="E89" s="68"/>
      <c r="F89" s="66"/>
      <c r="G89" s="65"/>
      <c r="H89" s="65"/>
      <c r="I89" s="82"/>
      <c r="J89" s="88">
        <f>SUM(J90:J119)</f>
        <v>0</v>
      </c>
      <c r="K89" s="4"/>
      <c r="L89" s="4"/>
    </row>
    <row r="90" spans="2:12" ht="15.5" x14ac:dyDescent="0.35">
      <c r="B90" s="33"/>
      <c r="C90" s="39" t="s">
        <v>153</v>
      </c>
      <c r="D90" s="61" t="s">
        <v>75</v>
      </c>
      <c r="E90" s="40">
        <v>5</v>
      </c>
      <c r="F90" s="62" t="s">
        <v>17</v>
      </c>
      <c r="G90" s="36"/>
      <c r="H90" s="36"/>
      <c r="I90" s="83">
        <f t="shared" ref="I90:I119" si="16">G90+H90</f>
        <v>0</v>
      </c>
      <c r="J90" s="84">
        <f t="shared" ref="J90:J119" si="17">I90*E90</f>
        <v>0</v>
      </c>
      <c r="K90" s="4"/>
      <c r="L90" s="4"/>
    </row>
    <row r="91" spans="2:12" ht="15.5" x14ac:dyDescent="0.35">
      <c r="B91" s="33"/>
      <c r="C91" s="39" t="s">
        <v>74</v>
      </c>
      <c r="D91" s="30" t="s">
        <v>75</v>
      </c>
      <c r="E91" s="40">
        <v>6</v>
      </c>
      <c r="F91" s="18" t="s">
        <v>17</v>
      </c>
      <c r="G91" s="36"/>
      <c r="H91" s="36"/>
      <c r="I91" s="83">
        <f t="shared" si="16"/>
        <v>0</v>
      </c>
      <c r="J91" s="84">
        <f t="shared" si="17"/>
        <v>0</v>
      </c>
      <c r="K91" s="4"/>
      <c r="L91" s="4"/>
    </row>
    <row r="92" spans="2:12" ht="15.5" x14ac:dyDescent="0.35">
      <c r="B92" s="33"/>
      <c r="C92" s="39" t="s">
        <v>122</v>
      </c>
      <c r="D92" s="30" t="s">
        <v>75</v>
      </c>
      <c r="E92" s="40">
        <v>11</v>
      </c>
      <c r="F92" s="18" t="s">
        <v>17</v>
      </c>
      <c r="G92" s="36"/>
      <c r="H92" s="36"/>
      <c r="I92" s="83">
        <f t="shared" si="16"/>
        <v>0</v>
      </c>
      <c r="J92" s="84">
        <f t="shared" si="17"/>
        <v>0</v>
      </c>
      <c r="K92" s="4"/>
      <c r="L92" s="4"/>
    </row>
    <row r="93" spans="2:12" ht="15.5" x14ac:dyDescent="0.35">
      <c r="B93" s="33"/>
      <c r="C93" s="39" t="s">
        <v>154</v>
      </c>
      <c r="D93" s="30" t="s">
        <v>75</v>
      </c>
      <c r="E93" s="40">
        <v>3</v>
      </c>
      <c r="F93" s="18" t="s">
        <v>17</v>
      </c>
      <c r="G93" s="36"/>
      <c r="H93" s="36"/>
      <c r="I93" s="83">
        <f t="shared" si="16"/>
        <v>0</v>
      </c>
      <c r="J93" s="84">
        <f t="shared" si="17"/>
        <v>0</v>
      </c>
      <c r="K93" s="4"/>
      <c r="L93" s="4"/>
    </row>
    <row r="94" spans="2:12" ht="15.5" x14ac:dyDescent="0.35">
      <c r="B94" s="33"/>
      <c r="C94" s="39" t="s">
        <v>155</v>
      </c>
      <c r="D94" s="30" t="s">
        <v>75</v>
      </c>
      <c r="E94" s="40">
        <v>1</v>
      </c>
      <c r="F94" s="18" t="s">
        <v>17</v>
      </c>
      <c r="G94" s="36"/>
      <c r="H94" s="36"/>
      <c r="I94" s="83">
        <f t="shared" si="16"/>
        <v>0</v>
      </c>
      <c r="J94" s="84">
        <f t="shared" si="17"/>
        <v>0</v>
      </c>
      <c r="K94" s="4"/>
      <c r="L94" s="4"/>
    </row>
    <row r="95" spans="2:12" ht="15.5" x14ac:dyDescent="0.35">
      <c r="B95" s="33"/>
      <c r="C95" s="39" t="s">
        <v>156</v>
      </c>
      <c r="D95" s="30" t="s">
        <v>75</v>
      </c>
      <c r="E95" s="40">
        <v>1</v>
      </c>
      <c r="F95" s="18" t="s">
        <v>17</v>
      </c>
      <c r="G95" s="36"/>
      <c r="H95" s="36"/>
      <c r="I95" s="83">
        <f t="shared" si="16"/>
        <v>0</v>
      </c>
      <c r="J95" s="84">
        <f t="shared" si="17"/>
        <v>0</v>
      </c>
      <c r="K95" s="4"/>
      <c r="L95" s="4"/>
    </row>
    <row r="96" spans="2:12" ht="15.5" x14ac:dyDescent="0.35">
      <c r="B96" s="33"/>
      <c r="C96" s="39" t="s">
        <v>157</v>
      </c>
      <c r="D96" s="30" t="s">
        <v>75</v>
      </c>
      <c r="E96" s="40">
        <v>1</v>
      </c>
      <c r="F96" s="18" t="s">
        <v>17</v>
      </c>
      <c r="G96" s="36"/>
      <c r="H96" s="36"/>
      <c r="I96" s="83">
        <f t="shared" si="16"/>
        <v>0</v>
      </c>
      <c r="J96" s="84">
        <f t="shared" si="17"/>
        <v>0</v>
      </c>
      <c r="K96" s="4"/>
      <c r="L96" s="4"/>
    </row>
    <row r="97" spans="2:12" ht="15.5" x14ac:dyDescent="0.35">
      <c r="B97" s="33"/>
      <c r="C97" s="39" t="s">
        <v>76</v>
      </c>
      <c r="D97" s="30" t="s">
        <v>75</v>
      </c>
      <c r="E97" s="40">
        <v>1</v>
      </c>
      <c r="F97" s="18" t="s">
        <v>17</v>
      </c>
      <c r="G97" s="36"/>
      <c r="H97" s="36"/>
      <c r="I97" s="83">
        <f t="shared" si="16"/>
        <v>0</v>
      </c>
      <c r="J97" s="84">
        <f t="shared" si="17"/>
        <v>0</v>
      </c>
      <c r="K97" s="4"/>
      <c r="L97" s="4"/>
    </row>
    <row r="98" spans="2:12" ht="15.5" x14ac:dyDescent="0.35">
      <c r="B98" s="33"/>
      <c r="C98" s="39" t="s">
        <v>158</v>
      </c>
      <c r="D98" s="30" t="s">
        <v>75</v>
      </c>
      <c r="E98" s="40">
        <v>3</v>
      </c>
      <c r="F98" s="18" t="s">
        <v>17</v>
      </c>
      <c r="G98" s="36"/>
      <c r="H98" s="36"/>
      <c r="I98" s="83">
        <f t="shared" si="16"/>
        <v>0</v>
      </c>
      <c r="J98" s="84">
        <f t="shared" si="17"/>
        <v>0</v>
      </c>
      <c r="K98" s="4"/>
      <c r="L98" s="4"/>
    </row>
    <row r="99" spans="2:12" ht="15.5" x14ac:dyDescent="0.35">
      <c r="B99" s="33"/>
      <c r="C99" s="39" t="s">
        <v>159</v>
      </c>
      <c r="D99" s="30" t="s">
        <v>75</v>
      </c>
      <c r="E99" s="40">
        <v>1</v>
      </c>
      <c r="F99" s="18" t="s">
        <v>17</v>
      </c>
      <c r="G99" s="36"/>
      <c r="H99" s="36"/>
      <c r="I99" s="83">
        <f t="shared" si="16"/>
        <v>0</v>
      </c>
      <c r="J99" s="84">
        <f t="shared" si="17"/>
        <v>0</v>
      </c>
      <c r="K99" s="4"/>
      <c r="L99" s="4"/>
    </row>
    <row r="100" spans="2:12" ht="15.5" x14ac:dyDescent="0.35">
      <c r="B100" s="33"/>
      <c r="C100" s="39" t="s">
        <v>77</v>
      </c>
      <c r="D100" s="30" t="s">
        <v>75</v>
      </c>
      <c r="E100" s="40">
        <v>3</v>
      </c>
      <c r="F100" s="18" t="s">
        <v>17</v>
      </c>
      <c r="G100" s="36"/>
      <c r="H100" s="36"/>
      <c r="I100" s="83">
        <f t="shared" si="16"/>
        <v>0</v>
      </c>
      <c r="J100" s="84">
        <f t="shared" si="17"/>
        <v>0</v>
      </c>
      <c r="K100" s="4"/>
      <c r="L100" s="4"/>
    </row>
    <row r="101" spans="2:12" ht="15.5" x14ac:dyDescent="0.35">
      <c r="B101" s="33"/>
      <c r="C101" s="39" t="s">
        <v>78</v>
      </c>
      <c r="D101" s="30" t="s">
        <v>75</v>
      </c>
      <c r="E101" s="40">
        <v>3</v>
      </c>
      <c r="F101" s="18" t="s">
        <v>17</v>
      </c>
      <c r="G101" s="36"/>
      <c r="H101" s="36"/>
      <c r="I101" s="83">
        <f t="shared" si="16"/>
        <v>0</v>
      </c>
      <c r="J101" s="84">
        <f t="shared" si="17"/>
        <v>0</v>
      </c>
      <c r="K101" s="4"/>
      <c r="L101" s="4"/>
    </row>
    <row r="102" spans="2:12" ht="15.5" x14ac:dyDescent="0.35">
      <c r="B102" s="33"/>
      <c r="C102" s="41" t="s">
        <v>79</v>
      </c>
      <c r="D102" s="30" t="s">
        <v>75</v>
      </c>
      <c r="E102" s="40">
        <v>2</v>
      </c>
      <c r="F102" s="18" t="s">
        <v>17</v>
      </c>
      <c r="G102" s="36"/>
      <c r="H102" s="36"/>
      <c r="I102" s="83">
        <f t="shared" si="16"/>
        <v>0</v>
      </c>
      <c r="J102" s="84">
        <f t="shared" si="17"/>
        <v>0</v>
      </c>
      <c r="K102" s="4"/>
      <c r="L102" s="4"/>
    </row>
    <row r="103" spans="2:12" ht="15.5" x14ac:dyDescent="0.35">
      <c r="B103" s="33"/>
      <c r="C103" s="41" t="s">
        <v>80</v>
      </c>
      <c r="D103" s="30" t="s">
        <v>75</v>
      </c>
      <c r="E103" s="40">
        <v>5</v>
      </c>
      <c r="F103" s="18" t="s">
        <v>17</v>
      </c>
      <c r="G103" s="36"/>
      <c r="H103" s="36"/>
      <c r="I103" s="83">
        <f t="shared" si="16"/>
        <v>0</v>
      </c>
      <c r="J103" s="84">
        <f t="shared" si="17"/>
        <v>0</v>
      </c>
      <c r="K103" s="4"/>
      <c r="L103" s="4"/>
    </row>
    <row r="104" spans="2:12" ht="15.5" x14ac:dyDescent="0.35">
      <c r="B104" s="33"/>
      <c r="C104" s="39" t="s">
        <v>160</v>
      </c>
      <c r="D104" s="30" t="s">
        <v>75</v>
      </c>
      <c r="E104" s="40">
        <v>5</v>
      </c>
      <c r="F104" s="18" t="s">
        <v>17</v>
      </c>
      <c r="G104" s="36"/>
      <c r="H104" s="36"/>
      <c r="I104" s="83">
        <f t="shared" si="16"/>
        <v>0</v>
      </c>
      <c r="J104" s="84">
        <f t="shared" si="17"/>
        <v>0</v>
      </c>
      <c r="K104" s="4"/>
      <c r="L104" s="4"/>
    </row>
    <row r="105" spans="2:12" ht="15.5" x14ac:dyDescent="0.35">
      <c r="B105" s="33"/>
      <c r="C105" s="39" t="s">
        <v>81</v>
      </c>
      <c r="D105" s="30" t="s">
        <v>75</v>
      </c>
      <c r="E105" s="40">
        <v>5</v>
      </c>
      <c r="F105" s="18" t="s">
        <v>17</v>
      </c>
      <c r="G105" s="36"/>
      <c r="H105" s="36"/>
      <c r="I105" s="83">
        <f t="shared" si="16"/>
        <v>0</v>
      </c>
      <c r="J105" s="84">
        <f t="shared" si="17"/>
        <v>0</v>
      </c>
      <c r="K105" s="4"/>
      <c r="L105" s="4"/>
    </row>
    <row r="106" spans="2:12" ht="15.5" x14ac:dyDescent="0.35">
      <c r="B106" s="33"/>
      <c r="C106" s="39" t="s">
        <v>82</v>
      </c>
      <c r="D106" s="30" t="s">
        <v>75</v>
      </c>
      <c r="E106" s="40">
        <v>2</v>
      </c>
      <c r="F106" s="18" t="s">
        <v>17</v>
      </c>
      <c r="G106" s="36"/>
      <c r="H106" s="36"/>
      <c r="I106" s="83">
        <f t="shared" si="16"/>
        <v>0</v>
      </c>
      <c r="J106" s="84">
        <f t="shared" si="17"/>
        <v>0</v>
      </c>
      <c r="K106" s="4"/>
      <c r="L106" s="4"/>
    </row>
    <row r="107" spans="2:12" ht="15.5" x14ac:dyDescent="0.35">
      <c r="B107" s="33"/>
      <c r="C107" s="39" t="s">
        <v>161</v>
      </c>
      <c r="D107" s="30" t="s">
        <v>75</v>
      </c>
      <c r="E107" s="40">
        <v>4</v>
      </c>
      <c r="F107" s="18" t="s">
        <v>17</v>
      </c>
      <c r="G107" s="36"/>
      <c r="H107" s="36"/>
      <c r="I107" s="83">
        <f t="shared" si="16"/>
        <v>0</v>
      </c>
      <c r="J107" s="84">
        <f t="shared" si="17"/>
        <v>0</v>
      </c>
      <c r="K107" s="4"/>
      <c r="L107" s="4"/>
    </row>
    <row r="108" spans="2:12" ht="15.5" x14ac:dyDescent="0.35">
      <c r="B108" s="33"/>
      <c r="C108" s="39" t="s">
        <v>83</v>
      </c>
      <c r="D108" s="30" t="s">
        <v>75</v>
      </c>
      <c r="E108" s="40">
        <v>2</v>
      </c>
      <c r="F108" s="18" t="s">
        <v>17</v>
      </c>
      <c r="G108" s="36"/>
      <c r="H108" s="36"/>
      <c r="I108" s="83">
        <f t="shared" si="16"/>
        <v>0</v>
      </c>
      <c r="J108" s="84">
        <f t="shared" si="17"/>
        <v>0</v>
      </c>
      <c r="K108" s="4"/>
      <c r="L108" s="4"/>
    </row>
    <row r="109" spans="2:12" ht="15.5" x14ac:dyDescent="0.35">
      <c r="B109" s="33"/>
      <c r="C109" s="39" t="s">
        <v>84</v>
      </c>
      <c r="D109" s="30" t="s">
        <v>75</v>
      </c>
      <c r="E109" s="40">
        <v>3</v>
      </c>
      <c r="F109" s="18" t="s">
        <v>17</v>
      </c>
      <c r="G109" s="36"/>
      <c r="H109" s="36"/>
      <c r="I109" s="83">
        <f t="shared" si="16"/>
        <v>0</v>
      </c>
      <c r="J109" s="84">
        <f t="shared" si="17"/>
        <v>0</v>
      </c>
      <c r="K109" s="4"/>
      <c r="L109" s="4"/>
    </row>
    <row r="110" spans="2:12" ht="15.5" x14ac:dyDescent="0.35">
      <c r="B110" s="33"/>
      <c r="C110" s="39" t="s">
        <v>85</v>
      </c>
      <c r="D110" s="30" t="s">
        <v>75</v>
      </c>
      <c r="E110" s="40">
        <v>3</v>
      </c>
      <c r="F110" s="18" t="s">
        <v>17</v>
      </c>
      <c r="G110" s="36"/>
      <c r="H110" s="36"/>
      <c r="I110" s="83">
        <f t="shared" si="16"/>
        <v>0</v>
      </c>
      <c r="J110" s="84">
        <f t="shared" si="17"/>
        <v>0</v>
      </c>
      <c r="K110" s="4"/>
      <c r="L110" s="4"/>
    </row>
    <row r="111" spans="2:12" ht="15.5" x14ac:dyDescent="0.35">
      <c r="B111" s="33"/>
      <c r="C111" s="39" t="s">
        <v>86</v>
      </c>
      <c r="D111" s="30" t="s">
        <v>75</v>
      </c>
      <c r="E111" s="40">
        <v>2</v>
      </c>
      <c r="F111" s="18" t="s">
        <v>17</v>
      </c>
      <c r="G111" s="36"/>
      <c r="H111" s="36"/>
      <c r="I111" s="83">
        <f t="shared" si="16"/>
        <v>0</v>
      </c>
      <c r="J111" s="84">
        <f t="shared" si="17"/>
        <v>0</v>
      </c>
      <c r="K111" s="4"/>
      <c r="L111" s="4"/>
    </row>
    <row r="112" spans="2:12" ht="15.5" x14ac:dyDescent="0.35">
      <c r="B112" s="33"/>
      <c r="C112" s="39" t="s">
        <v>123</v>
      </c>
      <c r="D112" s="30" t="s">
        <v>75</v>
      </c>
      <c r="E112" s="40">
        <v>1</v>
      </c>
      <c r="F112" s="18" t="s">
        <v>17</v>
      </c>
      <c r="G112" s="36"/>
      <c r="H112" s="36"/>
      <c r="I112" s="83">
        <f t="shared" si="16"/>
        <v>0</v>
      </c>
      <c r="J112" s="84">
        <f t="shared" si="17"/>
        <v>0</v>
      </c>
      <c r="K112" s="4"/>
      <c r="L112" s="4"/>
    </row>
    <row r="113" spans="2:12" ht="15.5" x14ac:dyDescent="0.35">
      <c r="B113" s="33"/>
      <c r="C113" s="39" t="s">
        <v>87</v>
      </c>
      <c r="D113" s="30" t="s">
        <v>75</v>
      </c>
      <c r="E113" s="40">
        <v>5</v>
      </c>
      <c r="F113" s="18" t="s">
        <v>17</v>
      </c>
      <c r="G113" s="36"/>
      <c r="H113" s="36"/>
      <c r="I113" s="83">
        <f t="shared" si="16"/>
        <v>0</v>
      </c>
      <c r="J113" s="84">
        <f t="shared" si="17"/>
        <v>0</v>
      </c>
      <c r="K113" s="4"/>
      <c r="L113" s="4"/>
    </row>
    <row r="114" spans="2:12" ht="17.5" customHeight="1" x14ac:dyDescent="0.35">
      <c r="B114" s="14"/>
      <c r="C114" s="39" t="s">
        <v>88</v>
      </c>
      <c r="D114" s="30" t="s">
        <v>75</v>
      </c>
      <c r="E114" s="40">
        <v>3</v>
      </c>
      <c r="F114" s="18" t="s">
        <v>17</v>
      </c>
      <c r="G114" s="16"/>
      <c r="H114" s="16"/>
      <c r="I114" s="83">
        <f t="shared" si="16"/>
        <v>0</v>
      </c>
      <c r="J114" s="84">
        <f t="shared" si="17"/>
        <v>0</v>
      </c>
      <c r="K114" s="4"/>
      <c r="L114" s="4"/>
    </row>
    <row r="115" spans="2:12" ht="16" customHeight="1" x14ac:dyDescent="0.35">
      <c r="B115" s="14"/>
      <c r="C115" s="39" t="s">
        <v>172</v>
      </c>
      <c r="D115" s="30" t="s">
        <v>75</v>
      </c>
      <c r="E115" s="40">
        <v>2</v>
      </c>
      <c r="F115" s="18" t="s">
        <v>17</v>
      </c>
      <c r="G115" s="16"/>
      <c r="H115" s="16"/>
      <c r="I115" s="83">
        <f t="shared" si="16"/>
        <v>0</v>
      </c>
      <c r="J115" s="84">
        <f t="shared" si="17"/>
        <v>0</v>
      </c>
      <c r="K115" s="4"/>
      <c r="L115" s="4"/>
    </row>
    <row r="116" spans="2:12" ht="18.5" customHeight="1" x14ac:dyDescent="0.35">
      <c r="B116" s="14"/>
      <c r="C116" s="39" t="s">
        <v>173</v>
      </c>
      <c r="D116" s="30" t="s">
        <v>75</v>
      </c>
      <c r="E116" s="40">
        <v>4</v>
      </c>
      <c r="F116" s="18" t="s">
        <v>17</v>
      </c>
      <c r="G116" s="16"/>
      <c r="H116" s="16"/>
      <c r="I116" s="83">
        <f t="shared" si="16"/>
        <v>0</v>
      </c>
      <c r="J116" s="84">
        <f t="shared" si="17"/>
        <v>0</v>
      </c>
      <c r="K116" s="4"/>
      <c r="L116" s="4"/>
    </row>
    <row r="117" spans="2:12" ht="17.5" customHeight="1" x14ac:dyDescent="0.35">
      <c r="B117" s="14"/>
      <c r="C117" s="39" t="s">
        <v>174</v>
      </c>
      <c r="D117" s="30" t="s">
        <v>75</v>
      </c>
      <c r="E117" s="40">
        <v>5</v>
      </c>
      <c r="F117" s="18" t="s">
        <v>17</v>
      </c>
      <c r="G117" s="16"/>
      <c r="H117" s="16"/>
      <c r="I117" s="83">
        <f t="shared" si="16"/>
        <v>0</v>
      </c>
      <c r="J117" s="84">
        <f t="shared" si="17"/>
        <v>0</v>
      </c>
      <c r="K117" s="4"/>
      <c r="L117" s="4"/>
    </row>
    <row r="118" spans="2:12" ht="15.5" x14ac:dyDescent="0.35">
      <c r="B118" s="14"/>
      <c r="C118" s="41" t="s">
        <v>124</v>
      </c>
      <c r="D118" s="30" t="s">
        <v>89</v>
      </c>
      <c r="E118" s="17">
        <v>2</v>
      </c>
      <c r="F118" s="18" t="s">
        <v>17</v>
      </c>
      <c r="G118" s="16"/>
      <c r="H118" s="16"/>
      <c r="I118" s="83">
        <f t="shared" si="16"/>
        <v>0</v>
      </c>
      <c r="J118" s="84">
        <f t="shared" si="17"/>
        <v>0</v>
      </c>
      <c r="K118" s="4"/>
      <c r="L118" s="4"/>
    </row>
    <row r="119" spans="2:12" ht="15.5" x14ac:dyDescent="0.35">
      <c r="B119" s="42"/>
      <c r="C119" s="41" t="s">
        <v>90</v>
      </c>
      <c r="D119" s="30" t="s">
        <v>89</v>
      </c>
      <c r="E119" s="17">
        <v>1</v>
      </c>
      <c r="F119" s="18" t="s">
        <v>17</v>
      </c>
      <c r="G119" s="43"/>
      <c r="H119" s="43"/>
      <c r="I119" s="83">
        <f t="shared" si="16"/>
        <v>0</v>
      </c>
      <c r="J119" s="84">
        <f t="shared" si="17"/>
        <v>0</v>
      </c>
      <c r="K119" s="4"/>
      <c r="L119" s="4"/>
    </row>
    <row r="120" spans="2:12" ht="21.65" customHeight="1" thickBot="1" x14ac:dyDescent="0.4">
      <c r="B120" s="20"/>
      <c r="C120" s="44" t="s">
        <v>91</v>
      </c>
      <c r="D120" s="45" t="s">
        <v>89</v>
      </c>
      <c r="E120" s="23">
        <v>1</v>
      </c>
      <c r="F120" s="24" t="s">
        <v>92</v>
      </c>
      <c r="G120" s="105" t="s">
        <v>93</v>
      </c>
      <c r="H120" s="106"/>
      <c r="I120" s="107"/>
      <c r="J120" s="108"/>
      <c r="K120" s="4"/>
      <c r="L120" s="4"/>
    </row>
    <row r="121" spans="2:12" ht="28" customHeight="1" thickBot="1" x14ac:dyDescent="0.4">
      <c r="B121" s="63" t="s">
        <v>94</v>
      </c>
      <c r="C121" s="64" t="s">
        <v>169</v>
      </c>
      <c r="D121" s="65"/>
      <c r="E121" s="68"/>
      <c r="F121" s="66"/>
      <c r="G121" s="65"/>
      <c r="H121" s="65"/>
      <c r="I121" s="82"/>
      <c r="J121" s="88">
        <f>SUM(J122:J125)</f>
        <v>0</v>
      </c>
      <c r="K121" s="4"/>
      <c r="L121" s="4"/>
    </row>
    <row r="122" spans="2:12" ht="15.5" x14ac:dyDescent="0.35">
      <c r="B122" s="33"/>
      <c r="C122" s="67" t="s">
        <v>95</v>
      </c>
      <c r="D122" s="36"/>
      <c r="E122" s="40">
        <v>30</v>
      </c>
      <c r="F122" s="62" t="s">
        <v>10</v>
      </c>
      <c r="G122" s="36"/>
      <c r="H122" s="36"/>
      <c r="I122" s="83">
        <f t="shared" ref="I122:I125" si="18">G122+H122</f>
        <v>0</v>
      </c>
      <c r="J122" s="84">
        <f t="shared" ref="J122:J125" si="19">I122*E122</f>
        <v>0</v>
      </c>
      <c r="K122" s="4"/>
      <c r="L122" s="4"/>
    </row>
    <row r="123" spans="2:12" ht="15.5" x14ac:dyDescent="0.35">
      <c r="B123" s="14"/>
      <c r="C123" s="25" t="s">
        <v>96</v>
      </c>
      <c r="D123" s="16"/>
      <c r="E123" s="17">
        <v>10</v>
      </c>
      <c r="F123" s="18" t="s">
        <v>10</v>
      </c>
      <c r="G123" s="16"/>
      <c r="H123" s="16"/>
      <c r="I123" s="83">
        <f t="shared" si="18"/>
        <v>0</v>
      </c>
      <c r="J123" s="84">
        <f t="shared" si="19"/>
        <v>0</v>
      </c>
      <c r="K123" s="4"/>
      <c r="L123" s="4"/>
    </row>
    <row r="124" spans="2:12" ht="15.5" x14ac:dyDescent="0.35">
      <c r="B124" s="14"/>
      <c r="C124" s="25" t="s">
        <v>97</v>
      </c>
      <c r="D124" s="16"/>
      <c r="E124" s="17">
        <v>2</v>
      </c>
      <c r="F124" s="18" t="s">
        <v>17</v>
      </c>
      <c r="G124" s="16"/>
      <c r="H124" s="16"/>
      <c r="I124" s="83">
        <f t="shared" si="18"/>
        <v>0</v>
      </c>
      <c r="J124" s="84">
        <f t="shared" si="19"/>
        <v>0</v>
      </c>
      <c r="K124" s="4"/>
      <c r="L124" s="4"/>
    </row>
    <row r="125" spans="2:12" ht="16" thickBot="1" x14ac:dyDescent="0.4">
      <c r="B125" s="20"/>
      <c r="C125" s="26" t="s">
        <v>98</v>
      </c>
      <c r="D125" s="22"/>
      <c r="E125" s="23">
        <v>1</v>
      </c>
      <c r="F125" s="24" t="s">
        <v>17</v>
      </c>
      <c r="G125" s="22"/>
      <c r="H125" s="22"/>
      <c r="I125" s="83">
        <f t="shared" si="18"/>
        <v>0</v>
      </c>
      <c r="J125" s="84">
        <f t="shared" si="19"/>
        <v>0</v>
      </c>
      <c r="K125" s="4"/>
      <c r="L125" s="4"/>
    </row>
    <row r="126" spans="2:12" ht="31" customHeight="1" thickBot="1" x14ac:dyDescent="0.4">
      <c r="B126" s="63" t="s">
        <v>99</v>
      </c>
      <c r="C126" s="64" t="s">
        <v>100</v>
      </c>
      <c r="D126" s="65"/>
      <c r="E126" s="68"/>
      <c r="F126" s="66"/>
      <c r="G126" s="65"/>
      <c r="H126" s="65"/>
      <c r="I126" s="82"/>
      <c r="J126" s="88">
        <f>SUM(J127:J149)</f>
        <v>0</v>
      </c>
      <c r="K126" s="4"/>
      <c r="L126" s="4"/>
    </row>
    <row r="127" spans="2:12" ht="22.5" customHeight="1" x14ac:dyDescent="0.35">
      <c r="B127" s="33"/>
      <c r="C127" s="71" t="s">
        <v>175</v>
      </c>
      <c r="D127" s="36"/>
      <c r="E127" s="40">
        <v>21</v>
      </c>
      <c r="F127" s="62" t="s">
        <v>17</v>
      </c>
      <c r="G127" s="36"/>
      <c r="H127" s="36"/>
      <c r="I127" s="83">
        <f t="shared" ref="I127:I149" si="20">G127+H127</f>
        <v>0</v>
      </c>
      <c r="J127" s="84">
        <f t="shared" ref="J127:J149" si="21">I127*E127</f>
        <v>0</v>
      </c>
      <c r="K127" s="4"/>
      <c r="L127" s="4"/>
    </row>
    <row r="128" spans="2:12" ht="31" x14ac:dyDescent="0.35">
      <c r="B128" s="14"/>
      <c r="C128" s="46" t="s">
        <v>176</v>
      </c>
      <c r="D128" s="16"/>
      <c r="E128" s="17">
        <v>10</v>
      </c>
      <c r="F128" s="18" t="s">
        <v>17</v>
      </c>
      <c r="G128" s="16"/>
      <c r="H128" s="16"/>
      <c r="I128" s="83">
        <f t="shared" si="20"/>
        <v>0</v>
      </c>
      <c r="J128" s="84">
        <f t="shared" si="21"/>
        <v>0</v>
      </c>
      <c r="K128" s="4"/>
      <c r="L128" s="4"/>
    </row>
    <row r="129" spans="2:12" ht="31" x14ac:dyDescent="0.35">
      <c r="B129" s="14"/>
      <c r="C129" s="46" t="s">
        <v>178</v>
      </c>
      <c r="D129" s="16"/>
      <c r="E129" s="17">
        <v>18</v>
      </c>
      <c r="F129" s="18" t="s">
        <v>17</v>
      </c>
      <c r="G129" s="16"/>
      <c r="H129" s="16"/>
      <c r="I129" s="83">
        <f t="shared" si="20"/>
        <v>0</v>
      </c>
      <c r="J129" s="84">
        <f t="shared" si="21"/>
        <v>0</v>
      </c>
      <c r="K129" s="4"/>
      <c r="L129" s="4"/>
    </row>
    <row r="130" spans="2:12" ht="15.5" x14ac:dyDescent="0.35">
      <c r="B130" s="14"/>
      <c r="C130" s="46" t="s">
        <v>162</v>
      </c>
      <c r="D130" s="16"/>
      <c r="E130" s="17">
        <v>71</v>
      </c>
      <c r="F130" s="18" t="s">
        <v>17</v>
      </c>
      <c r="G130" s="16"/>
      <c r="H130" s="16"/>
      <c r="I130" s="83">
        <f t="shared" si="20"/>
        <v>0</v>
      </c>
      <c r="J130" s="84">
        <f t="shared" si="21"/>
        <v>0</v>
      </c>
      <c r="K130" s="4"/>
      <c r="L130" s="4"/>
    </row>
    <row r="131" spans="2:12" ht="15.5" x14ac:dyDescent="0.35">
      <c r="B131" s="14"/>
      <c r="C131" s="46" t="s">
        <v>163</v>
      </c>
      <c r="D131" s="16"/>
      <c r="E131" s="17">
        <v>88</v>
      </c>
      <c r="F131" s="18" t="s">
        <v>17</v>
      </c>
      <c r="G131" s="16"/>
      <c r="H131" s="16"/>
      <c r="I131" s="83">
        <f t="shared" si="20"/>
        <v>0</v>
      </c>
      <c r="J131" s="84">
        <f t="shared" si="21"/>
        <v>0</v>
      </c>
      <c r="K131" s="4"/>
      <c r="L131" s="4"/>
    </row>
    <row r="132" spans="2:12" ht="15.5" x14ac:dyDescent="0.35">
      <c r="B132" s="14"/>
      <c r="C132" s="46" t="s">
        <v>179</v>
      </c>
      <c r="D132" s="16"/>
      <c r="E132" s="17">
        <v>4</v>
      </c>
      <c r="F132" s="18"/>
      <c r="G132" s="16"/>
      <c r="H132" s="16"/>
      <c r="I132" s="83">
        <f t="shared" si="20"/>
        <v>0</v>
      </c>
      <c r="J132" s="84">
        <f t="shared" si="21"/>
        <v>0</v>
      </c>
      <c r="K132" s="4"/>
      <c r="L132" s="4"/>
    </row>
    <row r="133" spans="2:12" ht="15.5" x14ac:dyDescent="0.35">
      <c r="B133" s="14"/>
      <c r="C133" s="46" t="s">
        <v>101</v>
      </c>
      <c r="D133" s="16"/>
      <c r="E133" s="17">
        <v>3</v>
      </c>
      <c r="F133" s="18" t="s">
        <v>17</v>
      </c>
      <c r="G133" s="16"/>
      <c r="H133" s="16"/>
      <c r="I133" s="83">
        <f t="shared" si="20"/>
        <v>0</v>
      </c>
      <c r="J133" s="84">
        <f t="shared" si="21"/>
        <v>0</v>
      </c>
      <c r="K133" s="4"/>
      <c r="L133" s="4"/>
    </row>
    <row r="134" spans="2:12" ht="15.5" x14ac:dyDescent="0.35">
      <c r="B134" s="14"/>
      <c r="C134" s="46" t="s">
        <v>102</v>
      </c>
      <c r="D134" s="16"/>
      <c r="E134" s="17">
        <v>2</v>
      </c>
      <c r="F134" s="18" t="s">
        <v>17</v>
      </c>
      <c r="G134" s="16"/>
      <c r="H134" s="16"/>
      <c r="I134" s="83">
        <f t="shared" si="20"/>
        <v>0</v>
      </c>
      <c r="J134" s="84">
        <f t="shared" si="21"/>
        <v>0</v>
      </c>
      <c r="K134" s="4"/>
      <c r="L134" s="4"/>
    </row>
    <row r="135" spans="2:12" ht="15.5" x14ac:dyDescent="0.35">
      <c r="B135" s="14"/>
      <c r="C135" s="46" t="s">
        <v>177</v>
      </c>
      <c r="D135" s="16"/>
      <c r="E135" s="17">
        <v>20</v>
      </c>
      <c r="F135" s="18" t="s">
        <v>17</v>
      </c>
      <c r="G135" s="16"/>
      <c r="H135" s="16"/>
      <c r="I135" s="83">
        <f t="shared" si="20"/>
        <v>0</v>
      </c>
      <c r="J135" s="84">
        <f t="shared" si="21"/>
        <v>0</v>
      </c>
      <c r="K135" s="4"/>
      <c r="L135" s="4"/>
    </row>
    <row r="136" spans="2:12" ht="15.5" x14ac:dyDescent="0.35">
      <c r="B136" s="14"/>
      <c r="C136" s="46" t="s">
        <v>103</v>
      </c>
      <c r="D136" s="16"/>
      <c r="E136" s="17">
        <v>160</v>
      </c>
      <c r="F136" s="18" t="s">
        <v>17</v>
      </c>
      <c r="G136" s="16"/>
      <c r="H136" s="16"/>
      <c r="I136" s="83">
        <f t="shared" si="20"/>
        <v>0</v>
      </c>
      <c r="J136" s="84">
        <f t="shared" si="21"/>
        <v>0</v>
      </c>
      <c r="K136" s="4"/>
      <c r="L136" s="4"/>
    </row>
    <row r="137" spans="2:12" ht="15.5" x14ac:dyDescent="0.35">
      <c r="B137" s="14"/>
      <c r="C137" s="46" t="s">
        <v>104</v>
      </c>
      <c r="D137" s="16"/>
      <c r="E137" s="17">
        <v>15</v>
      </c>
      <c r="F137" s="18" t="s">
        <v>17</v>
      </c>
      <c r="G137" s="16"/>
      <c r="H137" s="16"/>
      <c r="I137" s="83">
        <f t="shared" si="20"/>
        <v>0</v>
      </c>
      <c r="J137" s="84">
        <f t="shared" si="21"/>
        <v>0</v>
      </c>
      <c r="K137" s="4"/>
      <c r="L137" s="4"/>
    </row>
    <row r="138" spans="2:12" ht="15.5" x14ac:dyDescent="0.35">
      <c r="B138" s="14"/>
      <c r="C138" s="46" t="s">
        <v>182</v>
      </c>
      <c r="D138" s="16"/>
      <c r="E138" s="17">
        <v>4</v>
      </c>
      <c r="F138" s="18" t="s">
        <v>17</v>
      </c>
      <c r="G138" s="16"/>
      <c r="H138" s="16"/>
      <c r="I138" s="83">
        <f t="shared" si="20"/>
        <v>0</v>
      </c>
      <c r="J138" s="84">
        <f t="shared" si="21"/>
        <v>0</v>
      </c>
      <c r="K138" s="4"/>
      <c r="L138" s="4"/>
    </row>
    <row r="139" spans="2:12" ht="15.5" x14ac:dyDescent="0.35">
      <c r="B139" s="14"/>
      <c r="C139" s="46" t="s">
        <v>183</v>
      </c>
      <c r="D139" s="16"/>
      <c r="E139" s="17">
        <v>4</v>
      </c>
      <c r="F139" s="18" t="s">
        <v>17</v>
      </c>
      <c r="G139" s="16"/>
      <c r="H139" s="16"/>
      <c r="I139" s="83">
        <f t="shared" si="20"/>
        <v>0</v>
      </c>
      <c r="J139" s="84">
        <f t="shared" si="21"/>
        <v>0</v>
      </c>
      <c r="K139" s="4"/>
      <c r="L139" s="4"/>
    </row>
    <row r="140" spans="2:12" ht="15.5" x14ac:dyDescent="0.35">
      <c r="B140" s="14"/>
      <c r="C140" s="15" t="s">
        <v>164</v>
      </c>
      <c r="D140" s="47" t="s">
        <v>105</v>
      </c>
      <c r="E140" s="17">
        <f>1770+300</f>
        <v>2070</v>
      </c>
      <c r="F140" s="18" t="s">
        <v>10</v>
      </c>
      <c r="G140" s="16"/>
      <c r="H140" s="16"/>
      <c r="I140" s="83">
        <f t="shared" si="20"/>
        <v>0</v>
      </c>
      <c r="J140" s="84">
        <f t="shared" si="21"/>
        <v>0</v>
      </c>
      <c r="K140" s="4"/>
      <c r="L140" s="4"/>
    </row>
    <row r="141" spans="2:12" ht="15.5" x14ac:dyDescent="0.35">
      <c r="B141" s="14"/>
      <c r="C141" s="15" t="s">
        <v>164</v>
      </c>
      <c r="D141" s="16" t="s">
        <v>168</v>
      </c>
      <c r="E141" s="17">
        <v>960</v>
      </c>
      <c r="F141" s="18" t="s">
        <v>10</v>
      </c>
      <c r="G141" s="16"/>
      <c r="H141" s="16"/>
      <c r="I141" s="83">
        <f t="shared" si="20"/>
        <v>0</v>
      </c>
      <c r="J141" s="84">
        <f t="shared" si="21"/>
        <v>0</v>
      </c>
      <c r="K141" s="4"/>
      <c r="L141" s="4"/>
    </row>
    <row r="142" spans="2:12" ht="15.5" x14ac:dyDescent="0.35">
      <c r="B142" s="14"/>
      <c r="C142" s="15" t="s">
        <v>164</v>
      </c>
      <c r="D142" s="16" t="s">
        <v>49</v>
      </c>
      <c r="E142" s="17">
        <v>1210</v>
      </c>
      <c r="F142" s="18" t="s">
        <v>10</v>
      </c>
      <c r="G142" s="16"/>
      <c r="H142" s="16"/>
      <c r="I142" s="83">
        <f t="shared" si="20"/>
        <v>0</v>
      </c>
      <c r="J142" s="84">
        <f t="shared" si="21"/>
        <v>0</v>
      </c>
      <c r="K142" s="4"/>
      <c r="L142" s="4"/>
    </row>
    <row r="143" spans="2:12" ht="15.5" x14ac:dyDescent="0.35">
      <c r="B143" s="14"/>
      <c r="C143" s="15" t="s">
        <v>164</v>
      </c>
      <c r="D143" s="16" t="s">
        <v>126</v>
      </c>
      <c r="E143" s="17">
        <v>1440</v>
      </c>
      <c r="F143" s="18" t="s">
        <v>10</v>
      </c>
      <c r="G143" s="16"/>
      <c r="H143" s="16"/>
      <c r="I143" s="83">
        <f t="shared" si="20"/>
        <v>0</v>
      </c>
      <c r="J143" s="84">
        <f t="shared" si="21"/>
        <v>0</v>
      </c>
      <c r="K143" s="4"/>
      <c r="L143" s="4"/>
    </row>
    <row r="144" spans="2:12" ht="15.5" x14ac:dyDescent="0.35">
      <c r="B144" s="14"/>
      <c r="C144" s="15" t="s">
        <v>15</v>
      </c>
      <c r="D144" s="16"/>
      <c r="E144" s="17">
        <v>700</v>
      </c>
      <c r="F144" s="18" t="s">
        <v>10</v>
      </c>
      <c r="G144" s="16"/>
      <c r="H144" s="16"/>
      <c r="I144" s="83">
        <f t="shared" si="20"/>
        <v>0</v>
      </c>
      <c r="J144" s="84">
        <f t="shared" si="21"/>
        <v>0</v>
      </c>
      <c r="K144" s="4"/>
      <c r="L144" s="4"/>
    </row>
    <row r="145" spans="2:12" ht="15.5" x14ac:dyDescent="0.35">
      <c r="B145" s="14"/>
      <c r="C145" s="46" t="s">
        <v>106</v>
      </c>
      <c r="D145" s="16"/>
      <c r="E145" s="17">
        <v>500</v>
      </c>
      <c r="F145" s="18" t="s">
        <v>17</v>
      </c>
      <c r="G145" s="16"/>
      <c r="H145" s="16"/>
      <c r="I145" s="83">
        <f t="shared" si="20"/>
        <v>0</v>
      </c>
      <c r="J145" s="84">
        <f t="shared" si="21"/>
        <v>0</v>
      </c>
      <c r="K145" s="4"/>
      <c r="L145" s="4"/>
    </row>
    <row r="146" spans="2:12" ht="15.5" x14ac:dyDescent="0.35">
      <c r="B146" s="14"/>
      <c r="C146" s="46" t="s">
        <v>107</v>
      </c>
      <c r="D146" s="16"/>
      <c r="E146" s="17">
        <v>159</v>
      </c>
      <c r="F146" s="18" t="s">
        <v>17</v>
      </c>
      <c r="G146" s="16"/>
      <c r="H146" s="16"/>
      <c r="I146" s="83">
        <f t="shared" si="20"/>
        <v>0</v>
      </c>
      <c r="J146" s="84">
        <f t="shared" si="21"/>
        <v>0</v>
      </c>
      <c r="K146" s="4"/>
      <c r="L146" s="4"/>
    </row>
    <row r="147" spans="2:12" ht="15.5" x14ac:dyDescent="0.35">
      <c r="B147" s="14"/>
      <c r="C147" s="46" t="s">
        <v>108</v>
      </c>
      <c r="D147" s="16"/>
      <c r="E147" s="17">
        <v>650</v>
      </c>
      <c r="F147" s="18" t="s">
        <v>17</v>
      </c>
      <c r="G147" s="16"/>
      <c r="H147" s="16"/>
      <c r="I147" s="83">
        <f t="shared" si="20"/>
        <v>0</v>
      </c>
      <c r="J147" s="84">
        <f t="shared" si="21"/>
        <v>0</v>
      </c>
      <c r="K147" s="4"/>
      <c r="L147" s="4"/>
    </row>
    <row r="148" spans="2:12" ht="15.5" x14ac:dyDescent="0.35">
      <c r="B148" s="14"/>
      <c r="C148" s="25" t="s">
        <v>52</v>
      </c>
      <c r="D148" s="16"/>
      <c r="E148" s="17">
        <v>570</v>
      </c>
      <c r="F148" s="18" t="s">
        <v>17</v>
      </c>
      <c r="G148" s="16"/>
      <c r="H148" s="16"/>
      <c r="I148" s="83">
        <f t="shared" si="20"/>
        <v>0</v>
      </c>
      <c r="J148" s="84">
        <f t="shared" si="21"/>
        <v>0</v>
      </c>
      <c r="K148" s="4"/>
      <c r="L148" s="4"/>
    </row>
    <row r="149" spans="2:12" ht="16" thickBot="1" x14ac:dyDescent="0.4">
      <c r="B149" s="20"/>
      <c r="C149" s="26" t="s">
        <v>53</v>
      </c>
      <c r="D149" s="22"/>
      <c r="E149" s="23">
        <v>300</v>
      </c>
      <c r="F149" s="18" t="s">
        <v>17</v>
      </c>
      <c r="G149" s="22"/>
      <c r="H149" s="22"/>
      <c r="I149" s="83">
        <f t="shared" si="20"/>
        <v>0</v>
      </c>
      <c r="J149" s="84">
        <f t="shared" si="21"/>
        <v>0</v>
      </c>
      <c r="K149" s="4"/>
      <c r="L149" s="4"/>
    </row>
    <row r="150" spans="2:12" ht="27.5" customHeight="1" thickBot="1" x14ac:dyDescent="0.4">
      <c r="B150" s="63" t="s">
        <v>109</v>
      </c>
      <c r="C150" s="69" t="s">
        <v>165</v>
      </c>
      <c r="D150" s="75"/>
      <c r="E150" s="76"/>
      <c r="F150" s="76"/>
      <c r="G150" s="65"/>
      <c r="H150" s="65"/>
      <c r="I150" s="82"/>
      <c r="J150" s="88">
        <f>SUM(J151:J156)</f>
        <v>0</v>
      </c>
      <c r="K150" s="4"/>
      <c r="L150" s="4"/>
    </row>
    <row r="151" spans="2:12" ht="15.5" x14ac:dyDescent="0.35">
      <c r="B151" s="33"/>
      <c r="C151" s="60" t="s">
        <v>110</v>
      </c>
      <c r="D151" s="72"/>
      <c r="E151" s="73">
        <v>8</v>
      </c>
      <c r="F151" s="74" t="s">
        <v>17</v>
      </c>
      <c r="G151" s="36"/>
      <c r="H151" s="36"/>
      <c r="I151" s="83">
        <f t="shared" ref="I151:I156" si="22">G151+H151</f>
        <v>0</v>
      </c>
      <c r="J151" s="84">
        <f t="shared" ref="J151:J156" si="23">I151*E151</f>
        <v>0</v>
      </c>
      <c r="K151" s="4"/>
      <c r="L151" s="4"/>
    </row>
    <row r="152" spans="2:12" ht="15.5" x14ac:dyDescent="0.35">
      <c r="B152" s="14"/>
      <c r="C152" s="15" t="s">
        <v>111</v>
      </c>
      <c r="D152" s="51"/>
      <c r="E152" s="49">
        <v>260</v>
      </c>
      <c r="F152" s="52" t="s">
        <v>10</v>
      </c>
      <c r="G152" s="16"/>
      <c r="H152" s="16"/>
      <c r="I152" s="83">
        <f t="shared" si="22"/>
        <v>0</v>
      </c>
      <c r="J152" s="84">
        <f t="shared" si="23"/>
        <v>0</v>
      </c>
      <c r="K152" s="4"/>
      <c r="L152" s="4"/>
    </row>
    <row r="153" spans="2:12" ht="15.5" x14ac:dyDescent="0.35">
      <c r="B153" s="14"/>
      <c r="C153" s="46" t="s">
        <v>181</v>
      </c>
      <c r="D153" s="16"/>
      <c r="E153" s="17">
        <v>130</v>
      </c>
      <c r="F153" s="18" t="s">
        <v>17</v>
      </c>
      <c r="G153" s="16"/>
      <c r="H153" s="16"/>
      <c r="I153" s="83">
        <f t="shared" si="22"/>
        <v>0</v>
      </c>
      <c r="J153" s="84">
        <f t="shared" si="23"/>
        <v>0</v>
      </c>
      <c r="K153" s="4"/>
      <c r="L153" s="4"/>
    </row>
    <row r="154" spans="2:12" ht="15.5" x14ac:dyDescent="0.35">
      <c r="B154" s="14"/>
      <c r="C154" s="15" t="s">
        <v>112</v>
      </c>
      <c r="D154" s="53"/>
      <c r="E154" s="49">
        <v>9</v>
      </c>
      <c r="F154" s="50" t="s">
        <v>10</v>
      </c>
      <c r="G154" s="16"/>
      <c r="H154" s="16"/>
      <c r="I154" s="83">
        <f t="shared" si="22"/>
        <v>0</v>
      </c>
      <c r="J154" s="84">
        <f t="shared" si="23"/>
        <v>0</v>
      </c>
      <c r="K154" s="4"/>
      <c r="L154" s="4"/>
    </row>
    <row r="155" spans="2:12" ht="15.5" x14ac:dyDescent="0.35">
      <c r="B155" s="14"/>
      <c r="C155" s="15" t="s">
        <v>113</v>
      </c>
      <c r="D155" s="53"/>
      <c r="E155" s="49">
        <v>20</v>
      </c>
      <c r="F155" s="50" t="s">
        <v>17</v>
      </c>
      <c r="G155" s="16"/>
      <c r="H155" s="16"/>
      <c r="I155" s="83">
        <f t="shared" si="22"/>
        <v>0</v>
      </c>
      <c r="J155" s="84">
        <f t="shared" si="23"/>
        <v>0</v>
      </c>
      <c r="K155" s="4"/>
      <c r="L155" s="4"/>
    </row>
    <row r="156" spans="2:12" ht="16" thickBot="1" x14ac:dyDescent="0.4">
      <c r="B156" s="20"/>
      <c r="C156" s="21" t="s">
        <v>114</v>
      </c>
      <c r="D156" s="54"/>
      <c r="E156" s="55">
        <v>1</v>
      </c>
      <c r="F156" s="56" t="s">
        <v>115</v>
      </c>
      <c r="G156" s="22"/>
      <c r="H156" s="22"/>
      <c r="I156" s="83">
        <f t="shared" si="22"/>
        <v>0</v>
      </c>
      <c r="J156" s="84">
        <f t="shared" si="23"/>
        <v>0</v>
      </c>
      <c r="K156" s="4"/>
      <c r="L156" s="4"/>
    </row>
    <row r="157" spans="2:12" ht="25" customHeight="1" thickBot="1" x14ac:dyDescent="0.4">
      <c r="B157" s="63" t="s">
        <v>116</v>
      </c>
      <c r="C157" s="69" t="s">
        <v>180</v>
      </c>
      <c r="D157" s="75"/>
      <c r="E157" s="76"/>
      <c r="F157" s="76"/>
      <c r="G157" s="65"/>
      <c r="H157" s="65"/>
      <c r="I157" s="82"/>
      <c r="J157" s="88">
        <f>SUM(J158:J169)</f>
        <v>0</v>
      </c>
    </row>
    <row r="158" spans="2:12" ht="15.5" x14ac:dyDescent="0.35">
      <c r="B158" s="33"/>
      <c r="C158" s="60" t="s">
        <v>142</v>
      </c>
      <c r="D158" s="72"/>
      <c r="E158" s="34">
        <v>1</v>
      </c>
      <c r="F158" s="72" t="s">
        <v>92</v>
      </c>
      <c r="G158" s="36"/>
      <c r="H158" s="36"/>
      <c r="I158" s="83">
        <f t="shared" ref="I158:I168" si="24">G158+H158</f>
        <v>0</v>
      </c>
      <c r="J158" s="84">
        <f t="shared" ref="J158:J168" si="25">I158*E158</f>
        <v>0</v>
      </c>
    </row>
    <row r="159" spans="2:12" ht="15.5" x14ac:dyDescent="0.35">
      <c r="B159" s="14"/>
      <c r="C159" s="15" t="s">
        <v>118</v>
      </c>
      <c r="D159" s="51"/>
      <c r="E159" s="28">
        <v>1</v>
      </c>
      <c r="F159" s="48" t="s">
        <v>17</v>
      </c>
      <c r="G159" s="16"/>
      <c r="H159" s="16"/>
      <c r="I159" s="83">
        <f t="shared" si="24"/>
        <v>0</v>
      </c>
      <c r="J159" s="84">
        <f t="shared" si="25"/>
        <v>0</v>
      </c>
    </row>
    <row r="160" spans="2:12" ht="15.5" x14ac:dyDescent="0.35">
      <c r="B160" s="14"/>
      <c r="C160" s="15" t="s">
        <v>117</v>
      </c>
      <c r="D160" s="51"/>
      <c r="E160" s="28">
        <v>4</v>
      </c>
      <c r="F160" s="48" t="s">
        <v>92</v>
      </c>
      <c r="G160" s="16"/>
      <c r="H160" s="16"/>
      <c r="I160" s="83">
        <f t="shared" si="24"/>
        <v>0</v>
      </c>
      <c r="J160" s="84">
        <f t="shared" si="25"/>
        <v>0</v>
      </c>
    </row>
    <row r="161" spans="2:10" ht="15.5" x14ac:dyDescent="0.35">
      <c r="B161" s="14"/>
      <c r="C161" s="15" t="s">
        <v>166</v>
      </c>
      <c r="D161" s="53"/>
      <c r="E161" s="28">
        <v>750</v>
      </c>
      <c r="F161" s="48" t="s">
        <v>10</v>
      </c>
      <c r="G161" s="16"/>
      <c r="H161" s="16"/>
      <c r="I161" s="83">
        <f t="shared" si="24"/>
        <v>0</v>
      </c>
      <c r="J161" s="84">
        <f t="shared" si="25"/>
        <v>0</v>
      </c>
    </row>
    <row r="162" spans="2:10" ht="15.5" x14ac:dyDescent="0.35">
      <c r="B162" s="14"/>
      <c r="C162" s="15" t="s">
        <v>167</v>
      </c>
      <c r="D162" s="53"/>
      <c r="E162" s="28">
        <v>30</v>
      </c>
      <c r="F162" s="48"/>
      <c r="G162" s="16"/>
      <c r="H162" s="16"/>
      <c r="I162" s="83">
        <f t="shared" si="24"/>
        <v>0</v>
      </c>
      <c r="J162" s="84">
        <f t="shared" si="25"/>
        <v>0</v>
      </c>
    </row>
    <row r="163" spans="2:10" ht="15.5" x14ac:dyDescent="0.35">
      <c r="B163" s="14"/>
      <c r="C163" s="25" t="s">
        <v>52</v>
      </c>
      <c r="D163" s="16"/>
      <c r="E163" s="28">
        <v>6</v>
      </c>
      <c r="F163" s="57" t="s">
        <v>17</v>
      </c>
      <c r="G163" s="16"/>
      <c r="H163" s="16"/>
      <c r="I163" s="83">
        <f t="shared" si="24"/>
        <v>0</v>
      </c>
      <c r="J163" s="84">
        <f t="shared" si="25"/>
        <v>0</v>
      </c>
    </row>
    <row r="164" spans="2:10" ht="15.5" x14ac:dyDescent="0.35">
      <c r="B164" s="14"/>
      <c r="C164" s="25" t="s">
        <v>53</v>
      </c>
      <c r="D164" s="16"/>
      <c r="E164" s="28">
        <v>1</v>
      </c>
      <c r="F164" s="57" t="s">
        <v>17</v>
      </c>
      <c r="G164" s="16"/>
      <c r="H164" s="16"/>
      <c r="I164" s="83">
        <f t="shared" si="24"/>
        <v>0</v>
      </c>
      <c r="J164" s="84">
        <f t="shared" si="25"/>
        <v>0</v>
      </c>
    </row>
    <row r="165" spans="2:10" ht="31" x14ac:dyDescent="0.35">
      <c r="B165" s="14"/>
      <c r="C165" s="27" t="s">
        <v>141</v>
      </c>
      <c r="D165" s="16"/>
      <c r="E165" s="28">
        <v>250</v>
      </c>
      <c r="F165" s="57" t="s">
        <v>10</v>
      </c>
      <c r="G165" s="16"/>
      <c r="H165" s="16"/>
      <c r="I165" s="83">
        <f t="shared" si="24"/>
        <v>0</v>
      </c>
      <c r="J165" s="84">
        <f t="shared" si="25"/>
        <v>0</v>
      </c>
    </row>
    <row r="166" spans="2:10" ht="15.5" x14ac:dyDescent="0.35">
      <c r="B166" s="14"/>
      <c r="C166" s="15" t="s">
        <v>19</v>
      </c>
      <c r="D166" s="16"/>
      <c r="E166" s="28">
        <v>100</v>
      </c>
      <c r="F166" s="57" t="s">
        <v>17</v>
      </c>
      <c r="G166" s="16"/>
      <c r="H166" s="16"/>
      <c r="I166" s="83">
        <f t="shared" si="24"/>
        <v>0</v>
      </c>
      <c r="J166" s="84">
        <f t="shared" si="25"/>
        <v>0</v>
      </c>
    </row>
    <row r="167" spans="2:10" ht="15.5" x14ac:dyDescent="0.35">
      <c r="B167" s="14"/>
      <c r="C167" s="15" t="s">
        <v>22</v>
      </c>
      <c r="D167" s="16"/>
      <c r="E167" s="28">
        <v>250</v>
      </c>
      <c r="F167" s="57" t="s">
        <v>10</v>
      </c>
      <c r="G167" s="16"/>
      <c r="H167" s="16"/>
      <c r="I167" s="83">
        <f t="shared" si="24"/>
        <v>0</v>
      </c>
      <c r="J167" s="84">
        <f t="shared" si="25"/>
        <v>0</v>
      </c>
    </row>
    <row r="168" spans="2:10" ht="15.5" x14ac:dyDescent="0.35">
      <c r="B168" s="14"/>
      <c r="C168" s="15" t="s">
        <v>21</v>
      </c>
      <c r="D168" s="16"/>
      <c r="E168" s="28">
        <v>50</v>
      </c>
      <c r="F168" s="57" t="s">
        <v>10</v>
      </c>
      <c r="G168" s="16"/>
      <c r="H168" s="16"/>
      <c r="I168" s="83">
        <f t="shared" si="24"/>
        <v>0</v>
      </c>
      <c r="J168" s="84">
        <f t="shared" si="25"/>
        <v>0</v>
      </c>
    </row>
    <row r="169" spans="2:10" ht="16" thickBot="1" x14ac:dyDescent="0.4">
      <c r="B169" s="20"/>
      <c r="C169" s="21" t="s">
        <v>24</v>
      </c>
      <c r="D169" s="22"/>
      <c r="E169" s="58"/>
      <c r="F169" s="59"/>
      <c r="G169" s="22"/>
      <c r="H169" s="22"/>
      <c r="I169" s="83"/>
      <c r="J169" s="84" t="s">
        <v>195</v>
      </c>
    </row>
    <row r="170" spans="2:10" ht="31" customHeight="1" thickBot="1" x14ac:dyDescent="0.4">
      <c r="B170" s="63" t="s">
        <v>119</v>
      </c>
      <c r="C170" s="69" t="s">
        <v>143</v>
      </c>
      <c r="D170" s="75"/>
      <c r="E170" s="76"/>
      <c r="F170" s="76"/>
      <c r="G170" s="65"/>
      <c r="H170" s="65"/>
      <c r="I170" s="82"/>
      <c r="J170" s="88">
        <f>SUM(J171:J176)</f>
        <v>0</v>
      </c>
    </row>
    <row r="171" spans="2:10" ht="15.5" x14ac:dyDescent="0.35">
      <c r="B171" s="89"/>
      <c r="C171" s="90" t="s">
        <v>144</v>
      </c>
      <c r="D171" s="91"/>
      <c r="E171" s="92">
        <v>1</v>
      </c>
      <c r="F171" s="91" t="s">
        <v>17</v>
      </c>
      <c r="G171" s="93"/>
      <c r="H171" s="93"/>
      <c r="I171" s="94">
        <f t="shared" ref="I171:I176" si="26">G171+H171</f>
        <v>0</v>
      </c>
      <c r="J171" s="95">
        <f t="shared" ref="J171:J176" si="27">I171*E171</f>
        <v>0</v>
      </c>
    </row>
    <row r="172" spans="2:10" ht="15.5" x14ac:dyDescent="0.35">
      <c r="B172" s="14"/>
      <c r="C172" s="15" t="s">
        <v>148</v>
      </c>
      <c r="D172" s="51"/>
      <c r="E172" s="28">
        <v>1</v>
      </c>
      <c r="F172" s="48" t="s">
        <v>92</v>
      </c>
      <c r="G172" s="16"/>
      <c r="H172" s="16"/>
      <c r="I172" s="83">
        <f t="shared" si="26"/>
        <v>0</v>
      </c>
      <c r="J172" s="84">
        <f t="shared" si="27"/>
        <v>0</v>
      </c>
    </row>
    <row r="173" spans="2:10" ht="15.5" x14ac:dyDescent="0.35">
      <c r="B173" s="14"/>
      <c r="C173" s="15" t="s">
        <v>149</v>
      </c>
      <c r="D173" s="51"/>
      <c r="E173" s="28">
        <v>180</v>
      </c>
      <c r="F173" s="48" t="s">
        <v>10</v>
      </c>
      <c r="G173" s="16"/>
      <c r="H173" s="16"/>
      <c r="I173" s="83">
        <f t="shared" si="26"/>
        <v>0</v>
      </c>
      <c r="J173" s="84">
        <f t="shared" si="27"/>
        <v>0</v>
      </c>
    </row>
    <row r="174" spans="2:10" ht="15.5" x14ac:dyDescent="0.35">
      <c r="B174" s="14"/>
      <c r="C174" s="15" t="s">
        <v>150</v>
      </c>
      <c r="D174" s="51"/>
      <c r="E174" s="28">
        <v>72</v>
      </c>
      <c r="F174" s="48" t="s">
        <v>17</v>
      </c>
      <c r="G174" s="16"/>
      <c r="H174" s="16"/>
      <c r="I174" s="83">
        <f t="shared" si="26"/>
        <v>0</v>
      </c>
      <c r="J174" s="84">
        <f t="shared" si="27"/>
        <v>0</v>
      </c>
    </row>
    <row r="175" spans="2:10" ht="15.5" x14ac:dyDescent="0.35">
      <c r="B175" s="14"/>
      <c r="C175" s="15" t="s">
        <v>147</v>
      </c>
      <c r="D175" s="51"/>
      <c r="E175" s="28">
        <v>1</v>
      </c>
      <c r="F175" s="48" t="s">
        <v>17</v>
      </c>
      <c r="G175" s="16"/>
      <c r="H175" s="16"/>
      <c r="I175" s="83">
        <f t="shared" si="26"/>
        <v>0</v>
      </c>
      <c r="J175" s="84">
        <f t="shared" si="27"/>
        <v>0</v>
      </c>
    </row>
    <row r="176" spans="2:10" ht="16" thickBot="1" x14ac:dyDescent="0.4">
      <c r="B176" s="20"/>
      <c r="C176" s="21" t="s">
        <v>120</v>
      </c>
      <c r="D176" s="81"/>
      <c r="E176" s="58">
        <v>1</v>
      </c>
      <c r="F176" s="54" t="s">
        <v>17</v>
      </c>
      <c r="G176" s="22"/>
      <c r="H176" s="22"/>
      <c r="I176" s="96">
        <f t="shared" si="26"/>
        <v>0</v>
      </c>
      <c r="J176" s="97">
        <f t="shared" si="27"/>
        <v>0</v>
      </c>
    </row>
    <row r="177" spans="2:10" ht="13.5" thickBot="1" x14ac:dyDescent="0.3"/>
    <row r="178" spans="2:10" s="87" customFormat="1" ht="27.5" customHeight="1" thickBot="1" x14ac:dyDescent="0.4">
      <c r="B178" s="2"/>
      <c r="C178" s="8"/>
      <c r="F178" s="3"/>
      <c r="G178" s="103" t="s">
        <v>193</v>
      </c>
      <c r="H178" s="104"/>
      <c r="I178" s="104"/>
      <c r="J178" s="98">
        <f>J170+J157+J150+J126+J121+J89+J76+J64+J53+J44+J38+J30+J5+J24</f>
        <v>0</v>
      </c>
    </row>
    <row r="179" spans="2:10" ht="20" customHeight="1" x14ac:dyDescent="0.35">
      <c r="C179" s="6"/>
      <c r="D179" s="102"/>
      <c r="E179" s="102"/>
      <c r="F179"/>
      <c r="G179" s="80"/>
      <c r="H179"/>
      <c r="I179"/>
      <c r="J179" s="80"/>
    </row>
    <row r="180" spans="2:10" ht="15.5" x14ac:dyDescent="0.35">
      <c r="C180" s="6"/>
      <c r="D180" s="101"/>
      <c r="E180" s="101"/>
      <c r="F180"/>
      <c r="G180" s="79"/>
      <c r="H180"/>
      <c r="I180"/>
      <c r="J180" s="79"/>
    </row>
    <row r="181" spans="2:10" ht="15.5" x14ac:dyDescent="0.35">
      <c r="C181" s="7"/>
      <c r="D181"/>
      <c r="E181"/>
      <c r="F181"/>
      <c r="G181"/>
      <c r="H181"/>
      <c r="I181"/>
      <c r="J181"/>
    </row>
    <row r="182" spans="2:10" ht="15.5" x14ac:dyDescent="0.35">
      <c r="C182" s="6"/>
      <c r="D182" s="5"/>
      <c r="E182"/>
      <c r="F182"/>
      <c r="G182"/>
      <c r="H182"/>
      <c r="I182"/>
      <c r="J182"/>
    </row>
    <row r="183" spans="2:10" ht="15.5" x14ac:dyDescent="0.35">
      <c r="C183" s="6"/>
      <c r="D183"/>
      <c r="E183"/>
      <c r="F183"/>
      <c r="G183"/>
      <c r="H183"/>
      <c r="I183"/>
      <c r="J183"/>
    </row>
    <row r="185" spans="2:10" x14ac:dyDescent="0.25">
      <c r="F185" s="1"/>
    </row>
  </sheetData>
  <mergeCells count="10">
    <mergeCell ref="B3:B4"/>
    <mergeCell ref="C3:C4"/>
    <mergeCell ref="D3:D4"/>
    <mergeCell ref="E3:E4"/>
    <mergeCell ref="F3:F4"/>
    <mergeCell ref="D180:E180"/>
    <mergeCell ref="D179:E179"/>
    <mergeCell ref="G178:I178"/>
    <mergeCell ref="G120:J120"/>
    <mergeCell ref="C2:H2"/>
  </mergeCells>
  <phoneticPr fontId="6" type="noConversion"/>
  <pageMargins left="0.7" right="0.7" top="1.25" bottom="0.75" header="0.3" footer="0.3"/>
  <pageSetup paperSize="9" scale="74" orientation="landscape" r:id="rId1"/>
  <headerFooter>
    <oddHeader xml:space="preserve">&amp;L                               &amp;G&amp;C
 PT2505-57
 EXTINDERE TERMINAL DE CEREALE LA DANA 80 ZONA EST DIN PORTUL CONSTANTA SUD 
Lista cantitati
&amp;R&amp;"Arial,Regular"&amp;20S.C. TIAB S.A.       &amp;"-,Regular"&amp;11
&amp;"Arial,Regular"&amp;12- Agentia Constanta -      </oddHeader>
    <oddFooter>&amp;CExemplar Nr.: 01/  Revizia Nr.: 01 / Data : Iulie 2025_x000D_&amp;1#&amp;"Calibri"&amp;10&amp;K000000 Bureau Veritas Group | C2.1 - Internal</oddFooter>
  </headerFooter>
  <rowBreaks count="2" manualBreakCount="2">
    <brk id="43" max="16383" man="1"/>
    <brk id="88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C6E36-B1DA-4906-B29B-427AD790AC6D}">
  <dimension ref="B1:J16"/>
  <sheetViews>
    <sheetView zoomScale="85" zoomScaleNormal="85" zoomScaleSheetLayoutView="85" workbookViewId="0">
      <selection activeCell="I28" sqref="I28"/>
    </sheetView>
  </sheetViews>
  <sheetFormatPr defaultColWidth="8.90625" defaultRowHeight="13" x14ac:dyDescent="0.25"/>
  <cols>
    <col min="1" max="1" width="8.90625" style="1"/>
    <col min="2" max="2" width="6" style="2" customWidth="1"/>
    <col min="3" max="3" width="87.453125" style="8" customWidth="1"/>
    <col min="4" max="4" width="14.6328125" style="1" customWidth="1"/>
    <col min="5" max="5" width="9.453125" style="1" bestFit="1" customWidth="1"/>
    <col min="6" max="6" width="8.90625" style="3"/>
    <col min="7" max="7" width="19.08984375" style="1" customWidth="1"/>
    <col min="8" max="9" width="18.1796875" style="1" customWidth="1"/>
    <col min="10" max="10" width="29.36328125" style="1" customWidth="1"/>
    <col min="11" max="12" width="9.453125" style="1" bestFit="1" customWidth="1"/>
    <col min="13" max="16384" width="8.90625" style="1"/>
  </cols>
  <sheetData>
    <row r="1" spans="2:10" ht="13.5" thickBot="1" x14ac:dyDescent="0.3"/>
    <row r="2" spans="2:10" ht="26" customHeight="1" thickBot="1" x14ac:dyDescent="0.4">
      <c r="B2" s="9">
        <v>2</v>
      </c>
      <c r="C2" s="109" t="s">
        <v>187</v>
      </c>
      <c r="D2" s="109"/>
      <c r="E2" s="109"/>
      <c r="F2" s="109"/>
      <c r="G2" s="110"/>
      <c r="H2" s="110"/>
      <c r="I2" s="77"/>
      <c r="J2" s="10"/>
    </row>
    <row r="3" spans="2:10" ht="19.5" customHeight="1" x14ac:dyDescent="0.25">
      <c r="B3" s="111" t="s">
        <v>1</v>
      </c>
      <c r="C3" s="113" t="s">
        <v>2</v>
      </c>
      <c r="D3" s="115"/>
      <c r="E3" s="117" t="s">
        <v>3</v>
      </c>
      <c r="F3" s="117" t="s">
        <v>4</v>
      </c>
      <c r="G3" s="78" t="s">
        <v>5</v>
      </c>
      <c r="H3" s="78" t="s">
        <v>6</v>
      </c>
      <c r="I3" s="78" t="s">
        <v>192</v>
      </c>
      <c r="J3" s="11" t="s">
        <v>189</v>
      </c>
    </row>
    <row r="4" spans="2:10" ht="22" customHeight="1" thickBot="1" x14ac:dyDescent="0.3">
      <c r="B4" s="112"/>
      <c r="C4" s="114"/>
      <c r="D4" s="116"/>
      <c r="E4" s="118"/>
      <c r="F4" s="118"/>
      <c r="G4" s="12" t="s">
        <v>190</v>
      </c>
      <c r="H4" s="12" t="s">
        <v>190</v>
      </c>
      <c r="I4" s="13" t="s">
        <v>191</v>
      </c>
      <c r="J4" s="13" t="s">
        <v>191</v>
      </c>
    </row>
    <row r="5" spans="2:10" s="87" customFormat="1" ht="27.5" customHeight="1" thickBot="1" x14ac:dyDescent="0.4">
      <c r="B5" s="63" t="s">
        <v>7</v>
      </c>
      <c r="C5" s="69" t="s">
        <v>188</v>
      </c>
      <c r="D5" s="75"/>
      <c r="E5" s="76"/>
      <c r="F5" s="76"/>
      <c r="G5" s="85"/>
      <c r="H5" s="85"/>
      <c r="I5" s="86"/>
      <c r="J5" s="99">
        <f>J6+J7</f>
        <v>0</v>
      </c>
    </row>
    <row r="6" spans="2:10" ht="21.5" customHeight="1" x14ac:dyDescent="0.35">
      <c r="B6" s="89"/>
      <c r="C6" s="90" t="s">
        <v>145</v>
      </c>
      <c r="D6" s="100"/>
      <c r="E6" s="92">
        <v>1</v>
      </c>
      <c r="F6" s="91" t="s">
        <v>92</v>
      </c>
      <c r="G6" s="93"/>
      <c r="H6" s="93"/>
      <c r="I6" s="94">
        <f>G6+H6</f>
        <v>0</v>
      </c>
      <c r="J6" s="95">
        <f>I6*E6</f>
        <v>0</v>
      </c>
    </row>
    <row r="7" spans="2:10" ht="27.5" customHeight="1" thickBot="1" x14ac:dyDescent="0.4">
      <c r="B7" s="20"/>
      <c r="C7" s="21" t="s">
        <v>146</v>
      </c>
      <c r="D7" s="81"/>
      <c r="E7" s="58">
        <v>1</v>
      </c>
      <c r="F7" s="54" t="s">
        <v>92</v>
      </c>
      <c r="G7" s="22"/>
      <c r="H7" s="22"/>
      <c r="I7" s="96">
        <f>G7+H7</f>
        <v>0</v>
      </c>
      <c r="J7" s="97">
        <f>I7*E7</f>
        <v>0</v>
      </c>
    </row>
    <row r="9" spans="2:10" ht="13.5" thickBot="1" x14ac:dyDescent="0.3"/>
    <row r="10" spans="2:10" ht="25" customHeight="1" thickBot="1" x14ac:dyDescent="0.4">
      <c r="C10" s="6"/>
      <c r="D10" s="102"/>
      <c r="E10" s="102"/>
      <c r="F10"/>
      <c r="G10" s="103" t="s">
        <v>194</v>
      </c>
      <c r="H10" s="104"/>
      <c r="I10" s="104"/>
      <c r="J10" s="98">
        <f>J5</f>
        <v>0</v>
      </c>
    </row>
    <row r="11" spans="2:10" ht="15.5" x14ac:dyDescent="0.35">
      <c r="C11" s="6"/>
      <c r="D11" s="101"/>
      <c r="E11" s="101"/>
      <c r="F11"/>
      <c r="G11" s="79"/>
      <c r="H11"/>
      <c r="I11"/>
      <c r="J11" s="79"/>
    </row>
    <row r="12" spans="2:10" ht="15.5" x14ac:dyDescent="0.35">
      <c r="C12" s="7"/>
      <c r="D12"/>
      <c r="E12"/>
      <c r="F12"/>
      <c r="G12"/>
      <c r="H12"/>
      <c r="I12"/>
      <c r="J12"/>
    </row>
    <row r="13" spans="2:10" ht="15.5" x14ac:dyDescent="0.35">
      <c r="C13" s="6"/>
      <c r="D13" s="5"/>
      <c r="E13"/>
      <c r="F13"/>
      <c r="G13"/>
      <c r="H13"/>
      <c r="I13"/>
      <c r="J13"/>
    </row>
    <row r="14" spans="2:10" ht="15.5" x14ac:dyDescent="0.35">
      <c r="C14" s="6"/>
      <c r="D14"/>
      <c r="E14"/>
      <c r="F14"/>
      <c r="G14"/>
      <c r="H14"/>
      <c r="I14"/>
      <c r="J14"/>
    </row>
    <row r="16" spans="2:10" x14ac:dyDescent="0.25">
      <c r="F16" s="1"/>
    </row>
  </sheetData>
  <mergeCells count="9">
    <mergeCell ref="D10:E10"/>
    <mergeCell ref="D11:E11"/>
    <mergeCell ref="G10:I10"/>
    <mergeCell ref="C2:H2"/>
    <mergeCell ref="B3:B4"/>
    <mergeCell ref="C3:C4"/>
    <mergeCell ref="D3:D4"/>
    <mergeCell ref="E3:E4"/>
    <mergeCell ref="F3:F4"/>
  </mergeCells>
  <pageMargins left="0.7" right="0.7" top="1.25" bottom="0.75" header="0.3" footer="0.3"/>
  <pageSetup paperSize="9" scale="74" orientation="landscape" r:id="rId1"/>
  <headerFooter>
    <oddHeader xml:space="preserve">&amp;L                               &amp;G&amp;C
 PT2505-57
 EXTINDERE TERMINAL DE CEREALE LA DANA 80 ZONA EST DIN PORTUL CONSTANTA SUD 
Lista cantitati
&amp;R&amp;"Arial,Regular"&amp;20S.C. TIAB S.A.       &amp;"-,Regular"&amp;11
&amp;"Arial,Regular"&amp;12- Agentia Constanta -      </oddHeader>
    <oddFooter>&amp;CExemplar Nr.: 01/  Revizia Nr.: 01 / Data : Iulie 2025_x000D_&amp;1#&amp;"Calibri"&amp;10&amp;K000000 Bureau Veritas Group | C2.1 - Internal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Centralizator</vt:lpstr>
      <vt:lpstr>Instalatii electrice</vt:lpstr>
      <vt:lpstr>Automatizare (hardware)</vt:lpstr>
      <vt:lpstr>'Automatizare (hardware)'!Print_Area</vt:lpstr>
      <vt:lpstr>'Instalatii electrice'!Print_Area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 Davidescu</dc:creator>
  <cp:lastModifiedBy>Antoniu Dragnea</cp:lastModifiedBy>
  <cp:lastPrinted>2025-07-31T05:33:44Z</cp:lastPrinted>
  <dcterms:created xsi:type="dcterms:W3CDTF">2024-01-07T12:29:32Z</dcterms:created>
  <dcterms:modified xsi:type="dcterms:W3CDTF">2025-09-16T13:38:38Z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a0f30a-e9a8-420c-a961-7005dd615d36_Enabled">
    <vt:lpwstr>true</vt:lpwstr>
  </property>
  <property fmtid="{D5CDD505-2E9C-101B-9397-08002B2CF9AE}" pid="3" name="MSIP_Label_19a0f30a-e9a8-420c-a961-7005dd615d36_SetDate">
    <vt:lpwstr>2025-08-28T08:32:34Z</vt:lpwstr>
  </property>
  <property fmtid="{D5CDD505-2E9C-101B-9397-08002B2CF9AE}" pid="4" name="MSIP_Label_19a0f30a-e9a8-420c-a961-7005dd615d36_Method">
    <vt:lpwstr>Standard</vt:lpwstr>
  </property>
  <property fmtid="{D5CDD505-2E9C-101B-9397-08002B2CF9AE}" pid="5" name="MSIP_Label_19a0f30a-e9a8-420c-a961-7005dd615d36_Name">
    <vt:lpwstr>C2.1 - Internal</vt:lpwstr>
  </property>
  <property fmtid="{D5CDD505-2E9C-101B-9397-08002B2CF9AE}" pid="6" name="MSIP_Label_19a0f30a-e9a8-420c-a961-7005dd615d36_SiteId">
    <vt:lpwstr>fffad414-b6a3-4f32-a9bd-42d28fc811f1</vt:lpwstr>
  </property>
  <property fmtid="{D5CDD505-2E9C-101B-9397-08002B2CF9AE}" pid="7" name="MSIP_Label_19a0f30a-e9a8-420c-a961-7005dd615d36_ActionId">
    <vt:lpwstr>096b24ca-b3cc-4c80-a600-575b22d977dd</vt:lpwstr>
  </property>
  <property fmtid="{D5CDD505-2E9C-101B-9397-08002B2CF9AE}" pid="8" name="MSIP_Label_19a0f30a-e9a8-420c-a961-7005dd615d36_ContentBits">
    <vt:lpwstr>2</vt:lpwstr>
  </property>
  <property fmtid="{D5CDD505-2E9C-101B-9397-08002B2CF9AE}" pid="9" name="MSIP_Label_19a0f30a-e9a8-420c-a961-7005dd615d36_Tag">
    <vt:lpwstr>10, 3, 0, 1</vt:lpwstr>
  </property>
</Properties>
</file>